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3\"/>
    </mc:Choice>
  </mc:AlternateContent>
  <xr:revisionPtr revIDLastSave="0" documentId="13_ncr:1_{58032CFF-FC74-4D4D-BC71-F70697F09833}" xr6:coauthVersionLast="47" xr6:coauthVersionMax="47" xr10:uidLastSave="{00000000-0000-0000-0000-000000000000}"/>
  <bookViews>
    <workbookView xWindow="-120" yWindow="-120" windowWidth="25440" windowHeight="1539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3">'Wind and Solar Monthly Detailed'!$O$152:$P$168,'Wind and Solar Monthly Detailed'!$S$152:$S$168,'Wind and Solar Monthly Detailed'!$X$152:$X$168,'Wind and Solar Monthly Detailed'!$AN$152:$AO$168,'Wind and Solar Monthly Detailed'!$AR$152:$AR$168,'Wind and Solar Monthly Detailed'!$AW$152:$AW$168,'Wind and Solar Monthly Detailed'!$BM$152:$BN$168,'Wind and Solar Monthly Detailed'!$BQ$152:$BQ$168,'Wind and Solar Monthly Detailed'!$BV$152:$BV$168,'Wind and Solar Monthly Detailed'!$CL$152:$CM$168,'Wind and Solar Monthly Detailed'!$CP$152:$CP$168,'Wind and Solar Monthly Detailed'!$CU$152:$CU$168,'Wind and Solar Monthly Detailed'!$DK$152:$DL$168,'Wind and Solar Monthly Detailed'!$DO$152:$DO$168,'Wind and Solar Monthly Detailed'!$DT$152:$DT$168,'Wind and Solar Monthly Detailed'!$EJ$152:$EK$168,'Wind and Solar Monthly Detailed'!$EN$152:$EN$168</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24" i="5"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66" i="2"/>
  <c r="EQ166" i="2"/>
  <c r="EP166" i="2"/>
  <c r="EO166" i="2"/>
  <c r="EN166" i="2"/>
  <c r="EM166" i="2"/>
  <c r="EL166" i="2"/>
  <c r="EK166" i="2"/>
  <c r="EJ166" i="2"/>
  <c r="EI166" i="2"/>
  <c r="ER165" i="2"/>
  <c r="EQ165" i="2"/>
  <c r="EP165" i="2"/>
  <c r="EO165" i="2"/>
  <c r="EN165" i="2"/>
  <c r="EM165" i="2"/>
  <c r="EL165" i="2"/>
  <c r="EK165" i="2"/>
  <c r="EJ165" i="2"/>
  <c r="EI165" i="2"/>
  <c r="ER164" i="2"/>
  <c r="EQ164" i="2"/>
  <c r="EP164" i="2"/>
  <c r="EO164" i="2"/>
  <c r="EN164" i="2"/>
  <c r="EM164" i="2"/>
  <c r="EL164" i="2"/>
  <c r="EK164" i="2"/>
  <c r="EJ164" i="2"/>
  <c r="EI164" i="2"/>
  <c r="ER162" i="2"/>
  <c r="EQ162" i="2"/>
  <c r="EP162" i="2"/>
  <c r="EO162" i="2"/>
  <c r="EN162" i="2"/>
  <c r="EM162" i="2"/>
  <c r="EL162" i="2"/>
  <c r="EK162" i="2"/>
  <c r="EJ162" i="2"/>
  <c r="EI162" i="2"/>
  <c r="ER161" i="2"/>
  <c r="EQ161" i="2"/>
  <c r="EP161" i="2"/>
  <c r="EO161" i="2"/>
  <c r="EN161" i="2"/>
  <c r="EM161" i="2"/>
  <c r="EL161" i="2"/>
  <c r="EK161" i="2"/>
  <c r="EJ161" i="2"/>
  <c r="EI161" i="2"/>
  <c r="ER160" i="2"/>
  <c r="EQ160" i="2"/>
  <c r="EP160" i="2"/>
  <c r="EO160" i="2"/>
  <c r="EN160" i="2"/>
  <c r="EM160" i="2"/>
  <c r="EL160" i="2"/>
  <c r="EK160" i="2"/>
  <c r="EJ160" i="2"/>
  <c r="EI160" i="2"/>
  <c r="ER158" i="2"/>
  <c r="EQ158" i="2"/>
  <c r="EP158" i="2"/>
  <c r="EO158" i="2"/>
  <c r="EN158" i="2"/>
  <c r="EM158" i="2"/>
  <c r="EL158" i="2"/>
  <c r="EK158" i="2"/>
  <c r="EJ158" i="2"/>
  <c r="EI158" i="2"/>
  <c r="ER157" i="2"/>
  <c r="EQ157" i="2"/>
  <c r="EP157" i="2"/>
  <c r="EO157" i="2"/>
  <c r="EN157" i="2"/>
  <c r="EM157" i="2"/>
  <c r="EL157" i="2"/>
  <c r="EK157" i="2"/>
  <c r="EJ157" i="2"/>
  <c r="EI157" i="2"/>
  <c r="ER156" i="2"/>
  <c r="EQ156" i="2"/>
  <c r="EP156" i="2"/>
  <c r="EO156" i="2"/>
  <c r="EN156" i="2"/>
  <c r="EM156" i="2"/>
  <c r="EL156" i="2"/>
  <c r="EK156" i="2"/>
  <c r="EJ156" i="2"/>
  <c r="EI156" i="2"/>
  <c r="ER154" i="2"/>
  <c r="EQ154" i="2"/>
  <c r="EP154" i="2"/>
  <c r="EO154" i="2"/>
  <c r="EN154" i="2"/>
  <c r="EM154" i="2"/>
  <c r="EL154" i="2"/>
  <c r="EK154" i="2"/>
  <c r="EJ154" i="2"/>
  <c r="EI154" i="2"/>
  <c r="ER153" i="2"/>
  <c r="EQ153" i="2"/>
  <c r="EP153" i="2"/>
  <c r="EO153" i="2"/>
  <c r="EN153" i="2"/>
  <c r="EM153" i="2"/>
  <c r="EL153" i="2"/>
  <c r="EK153" i="2"/>
  <c r="EJ153" i="2"/>
  <c r="EI153" i="2"/>
  <c r="ER152" i="2"/>
  <c r="EQ152" i="2"/>
  <c r="EP152" i="2"/>
  <c r="EO152" i="2"/>
  <c r="EN152" i="2"/>
  <c r="EM152" i="2"/>
  <c r="EL152" i="2"/>
  <c r="EK152" i="2"/>
  <c r="EJ152" i="2"/>
  <c r="EI152" i="2"/>
  <c r="DS166" i="2"/>
  <c r="DR166" i="2"/>
  <c r="DQ166" i="2"/>
  <c r="DP166" i="2"/>
  <c r="DO166" i="2"/>
  <c r="DN166" i="2"/>
  <c r="DM166" i="2"/>
  <c r="DL166" i="2"/>
  <c r="DK166" i="2"/>
  <c r="DJ166" i="2"/>
  <c r="DS165" i="2"/>
  <c r="DR165" i="2"/>
  <c r="DQ165" i="2"/>
  <c r="DP165" i="2"/>
  <c r="DO165" i="2"/>
  <c r="DN165" i="2"/>
  <c r="DM165" i="2"/>
  <c r="DL165" i="2"/>
  <c r="DK165" i="2"/>
  <c r="DJ165" i="2"/>
  <c r="DS164" i="2"/>
  <c r="DR164" i="2"/>
  <c r="DQ164" i="2"/>
  <c r="DP164" i="2"/>
  <c r="DO164" i="2"/>
  <c r="DN164" i="2"/>
  <c r="DM164" i="2"/>
  <c r="DL164" i="2"/>
  <c r="DK164" i="2"/>
  <c r="DJ164" i="2"/>
  <c r="DS162" i="2"/>
  <c r="DR162" i="2"/>
  <c r="DQ162" i="2"/>
  <c r="DP162" i="2"/>
  <c r="DO162" i="2"/>
  <c r="DN162" i="2"/>
  <c r="DM162" i="2"/>
  <c r="DL162" i="2"/>
  <c r="DK162" i="2"/>
  <c r="DJ162" i="2"/>
  <c r="DS161" i="2"/>
  <c r="DR161" i="2"/>
  <c r="DQ161" i="2"/>
  <c r="DP161" i="2"/>
  <c r="DO161" i="2"/>
  <c r="DN161" i="2"/>
  <c r="DM161" i="2"/>
  <c r="DL161" i="2"/>
  <c r="DK161" i="2"/>
  <c r="DJ161" i="2"/>
  <c r="DS160" i="2"/>
  <c r="DR160" i="2"/>
  <c r="DQ160" i="2"/>
  <c r="DP160" i="2"/>
  <c r="DO160" i="2"/>
  <c r="DN160" i="2"/>
  <c r="DM160" i="2"/>
  <c r="DL160" i="2"/>
  <c r="DK160" i="2"/>
  <c r="DJ160" i="2"/>
  <c r="DS158" i="2"/>
  <c r="DR158" i="2"/>
  <c r="DQ158" i="2"/>
  <c r="DP158" i="2"/>
  <c r="DO158" i="2"/>
  <c r="DN158" i="2"/>
  <c r="DM158" i="2"/>
  <c r="DL158" i="2"/>
  <c r="DK158" i="2"/>
  <c r="DJ158" i="2"/>
  <c r="DS157" i="2"/>
  <c r="DR157" i="2"/>
  <c r="DQ157" i="2"/>
  <c r="DP157" i="2"/>
  <c r="DO157" i="2"/>
  <c r="DN157" i="2"/>
  <c r="DM157" i="2"/>
  <c r="DL157" i="2"/>
  <c r="DK157" i="2"/>
  <c r="DJ157" i="2"/>
  <c r="DS156" i="2"/>
  <c r="DR156" i="2"/>
  <c r="DQ156" i="2"/>
  <c r="DP156" i="2"/>
  <c r="DO156" i="2"/>
  <c r="DN156" i="2"/>
  <c r="DM156" i="2"/>
  <c r="DL156" i="2"/>
  <c r="DK156" i="2"/>
  <c r="DJ156" i="2"/>
  <c r="DS154" i="2"/>
  <c r="DR154" i="2"/>
  <c r="DQ154" i="2"/>
  <c r="DP154" i="2"/>
  <c r="DO154" i="2"/>
  <c r="DN154" i="2"/>
  <c r="DM154" i="2"/>
  <c r="DL154" i="2"/>
  <c r="DK154" i="2"/>
  <c r="DJ154" i="2"/>
  <c r="DS153" i="2"/>
  <c r="DR153" i="2"/>
  <c r="DQ153" i="2"/>
  <c r="DP153" i="2"/>
  <c r="DO153" i="2"/>
  <c r="DN153" i="2"/>
  <c r="DM153" i="2"/>
  <c r="DL153" i="2"/>
  <c r="DK153" i="2"/>
  <c r="DJ153" i="2"/>
  <c r="DS152" i="2"/>
  <c r="DR152" i="2"/>
  <c r="DQ152" i="2"/>
  <c r="DP152" i="2"/>
  <c r="DO152" i="2"/>
  <c r="DN152" i="2"/>
  <c r="DM152" i="2"/>
  <c r="DL152" i="2"/>
  <c r="DK152" i="2"/>
  <c r="DJ152" i="2"/>
  <c r="EH167" i="2"/>
  <c r="EG167" i="2"/>
  <c r="EF167" i="2"/>
  <c r="EE167" i="2"/>
  <c r="ED167" i="2"/>
  <c r="EC167" i="2"/>
  <c r="EB167" i="2"/>
  <c r="EA167" i="2"/>
  <c r="DZ167" i="2"/>
  <c r="DY167" i="2"/>
  <c r="DX167" i="2"/>
  <c r="ER167" i="2" s="1"/>
  <c r="EH163" i="2"/>
  <c r="EG163" i="2"/>
  <c r="EF163" i="2"/>
  <c r="EE163" i="2"/>
  <c r="ED163" i="2"/>
  <c r="EC163" i="2"/>
  <c r="EB163" i="2"/>
  <c r="EA163" i="2"/>
  <c r="DZ163" i="2"/>
  <c r="DY163" i="2"/>
  <c r="DX163" i="2"/>
  <c r="EH159" i="2"/>
  <c r="EG159" i="2"/>
  <c r="EF159" i="2"/>
  <c r="EE159" i="2"/>
  <c r="ED159" i="2"/>
  <c r="EC159" i="2"/>
  <c r="EB159" i="2"/>
  <c r="EA159" i="2"/>
  <c r="DZ159" i="2"/>
  <c r="DY159" i="2"/>
  <c r="DX159" i="2"/>
  <c r="EP159" i="2" s="1"/>
  <c r="EH155" i="2"/>
  <c r="EG155" i="2"/>
  <c r="EF155" i="2"/>
  <c r="EE155" i="2"/>
  <c r="ED155" i="2"/>
  <c r="EC155" i="2"/>
  <c r="EB155" i="2"/>
  <c r="EA155" i="2"/>
  <c r="DZ155" i="2"/>
  <c r="DY155" i="2"/>
  <c r="DX155" i="2"/>
  <c r="EP155"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R138" i="2" s="1"/>
  <c r="EH134" i="2"/>
  <c r="EG134" i="2"/>
  <c r="EF134" i="2"/>
  <c r="EE134" i="2"/>
  <c r="ED134" i="2"/>
  <c r="EC134" i="2"/>
  <c r="EB134" i="2"/>
  <c r="EA134" i="2"/>
  <c r="DZ134" i="2"/>
  <c r="DY134" i="2"/>
  <c r="DX134" i="2"/>
  <c r="EH125" i="2"/>
  <c r="EG125" i="2"/>
  <c r="EF125" i="2"/>
  <c r="EE125" i="2"/>
  <c r="ED125" i="2"/>
  <c r="EC125" i="2"/>
  <c r="EB125" i="2"/>
  <c r="EA125" i="2"/>
  <c r="DZ125" i="2"/>
  <c r="DY125" i="2"/>
  <c r="DX125" i="2"/>
  <c r="ER125" i="2" s="1"/>
  <c r="EH121" i="2"/>
  <c r="EG121" i="2"/>
  <c r="EF121" i="2"/>
  <c r="EE121" i="2"/>
  <c r="ED121" i="2"/>
  <c r="EC121" i="2"/>
  <c r="EB121" i="2"/>
  <c r="EA121" i="2"/>
  <c r="DZ121" i="2"/>
  <c r="DY121" i="2"/>
  <c r="DY126" i="2" s="1"/>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N104" i="2" s="1"/>
  <c r="EH100" i="2"/>
  <c r="EG100" i="2"/>
  <c r="EF100" i="2"/>
  <c r="EE100" i="2"/>
  <c r="ED100" i="2"/>
  <c r="EC100" i="2"/>
  <c r="EB100" i="2"/>
  <c r="EA100" i="2"/>
  <c r="DZ100" i="2"/>
  <c r="DY100" i="2"/>
  <c r="DX100" i="2"/>
  <c r="EQ100" i="2" s="1"/>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N83" i="2" s="1"/>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EL71" i="2" s="1"/>
  <c r="DI167" i="2"/>
  <c r="DH167" i="2"/>
  <c r="DG167" i="2"/>
  <c r="DF167" i="2"/>
  <c r="DE167" i="2"/>
  <c r="DD167" i="2"/>
  <c r="DC167" i="2"/>
  <c r="DB167" i="2"/>
  <c r="DA167" i="2"/>
  <c r="CZ167" i="2"/>
  <c r="CY167" i="2"/>
  <c r="DQ167" i="2" s="1"/>
  <c r="DI163" i="2"/>
  <c r="DH163" i="2"/>
  <c r="DG163" i="2"/>
  <c r="DF163" i="2"/>
  <c r="DE163" i="2"/>
  <c r="DD163" i="2"/>
  <c r="DC163" i="2"/>
  <c r="DB163" i="2"/>
  <c r="DA163" i="2"/>
  <c r="CZ163" i="2"/>
  <c r="CY163" i="2"/>
  <c r="DQ163" i="2" s="1"/>
  <c r="DI159" i="2"/>
  <c r="DH159" i="2"/>
  <c r="DG159" i="2"/>
  <c r="DF159" i="2"/>
  <c r="DE159" i="2"/>
  <c r="DD159" i="2"/>
  <c r="DC159" i="2"/>
  <c r="DB159" i="2"/>
  <c r="DA159" i="2"/>
  <c r="CZ159" i="2"/>
  <c r="CY159" i="2"/>
  <c r="DQ159" i="2" s="1"/>
  <c r="DI155" i="2"/>
  <c r="DH155" i="2"/>
  <c r="DG155" i="2"/>
  <c r="DF155" i="2"/>
  <c r="DE155" i="2"/>
  <c r="DD155" i="2"/>
  <c r="DC155" i="2"/>
  <c r="DB155" i="2"/>
  <c r="DA155" i="2"/>
  <c r="CZ155" i="2"/>
  <c r="CY155" i="2"/>
  <c r="DP155" i="2" s="1"/>
  <c r="AW167" i="9"/>
  <c r="AV167" i="9"/>
  <c r="AU167" i="9"/>
  <c r="AS167" i="9"/>
  <c r="AR167" i="9"/>
  <c r="AQ167" i="9"/>
  <c r="AO167" i="9"/>
  <c r="AN167" i="9"/>
  <c r="AM167" i="9"/>
  <c r="AK167" i="9"/>
  <c r="AJ167" i="9"/>
  <c r="AI167" i="9"/>
  <c r="AG167" i="9"/>
  <c r="AF167" i="9"/>
  <c r="AE167" i="9"/>
  <c r="AH167" i="9" s="1"/>
  <c r="U167" i="9"/>
  <c r="T167" i="9"/>
  <c r="S167" i="9"/>
  <c r="V167" i="9" s="1"/>
  <c r="Q167" i="9"/>
  <c r="P167" i="9"/>
  <c r="O167" i="9"/>
  <c r="R167" i="9" s="1"/>
  <c r="M167" i="9"/>
  <c r="L167" i="9"/>
  <c r="K167" i="9"/>
  <c r="J167" i="9"/>
  <c r="I167" i="9"/>
  <c r="H167" i="9"/>
  <c r="G167" i="9"/>
  <c r="E167" i="9"/>
  <c r="D167" i="9"/>
  <c r="C167" i="9"/>
  <c r="BY166" i="9"/>
  <c r="BX166" i="9"/>
  <c r="BW166" i="9"/>
  <c r="BU166" i="9"/>
  <c r="BT166" i="9"/>
  <c r="BS166" i="9"/>
  <c r="BQ166" i="9"/>
  <c r="BP166" i="9"/>
  <c r="BO166" i="9"/>
  <c r="BM166" i="9"/>
  <c r="BL166" i="9"/>
  <c r="BK166" i="9"/>
  <c r="BI166" i="9"/>
  <c r="BH166" i="9"/>
  <c r="BG166" i="9"/>
  <c r="BJ166" i="9" s="1"/>
  <c r="BA166" i="9"/>
  <c r="AZ166" i="9"/>
  <c r="AY166" i="9"/>
  <c r="BB166" i="9" s="1"/>
  <c r="AX166" i="9"/>
  <c r="AT166" i="9"/>
  <c r="AP166" i="9"/>
  <c r="AL166" i="9"/>
  <c r="AH166" i="9"/>
  <c r="Y166" i="9"/>
  <c r="X166" i="9"/>
  <c r="W166" i="9"/>
  <c r="V166" i="9"/>
  <c r="R166" i="9"/>
  <c r="N166" i="9"/>
  <c r="J166" i="9"/>
  <c r="F166" i="9"/>
  <c r="BY165" i="9"/>
  <c r="BX165" i="9"/>
  <c r="BW165" i="9"/>
  <c r="BZ165" i="9" s="1"/>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Y167" i="9" s="1"/>
  <c r="BX164" i="9"/>
  <c r="BW164" i="9"/>
  <c r="BU164" i="9"/>
  <c r="BT164" i="9"/>
  <c r="BS164" i="9"/>
  <c r="BV164" i="9" s="1"/>
  <c r="BQ164" i="9"/>
  <c r="BP164" i="9"/>
  <c r="BO164" i="9"/>
  <c r="BM164" i="9"/>
  <c r="BL164" i="9"/>
  <c r="BK164" i="9"/>
  <c r="BI164" i="9"/>
  <c r="BH164" i="9"/>
  <c r="BG164" i="9"/>
  <c r="BA164" i="9"/>
  <c r="AZ164" i="9"/>
  <c r="AZ167" i="9" s="1"/>
  <c r="AY164" i="9"/>
  <c r="AY167" i="9" s="1"/>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T163" i="9"/>
  <c r="S163" i="9"/>
  <c r="Q163" i="9"/>
  <c r="P163" i="9"/>
  <c r="O163" i="9"/>
  <c r="M163" i="9"/>
  <c r="L163" i="9"/>
  <c r="K163" i="9"/>
  <c r="I163" i="9"/>
  <c r="H163" i="9"/>
  <c r="G163" i="9"/>
  <c r="E163" i="9"/>
  <c r="D163" i="9"/>
  <c r="C163" i="9"/>
  <c r="BY162" i="9"/>
  <c r="BX162" i="9"/>
  <c r="BW162" i="9"/>
  <c r="BZ162" i="9" s="1"/>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T159" i="9"/>
  <c r="S159" i="9"/>
  <c r="Q159" i="9"/>
  <c r="P159" i="9"/>
  <c r="O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T155" i="9"/>
  <c r="S155" i="9"/>
  <c r="Q155" i="9"/>
  <c r="P155" i="9"/>
  <c r="O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G147" i="9"/>
  <c r="AW146" i="9"/>
  <c r="AV146" i="9"/>
  <c r="AU146" i="9"/>
  <c r="AS146" i="9"/>
  <c r="AR146" i="9"/>
  <c r="AQ146" i="9"/>
  <c r="AO146" i="9"/>
  <c r="AN146" i="9"/>
  <c r="AM146" i="9"/>
  <c r="AK146" i="9"/>
  <c r="AJ146" i="9"/>
  <c r="AI146" i="9"/>
  <c r="AL146" i="9" s="1"/>
  <c r="AG146" i="9"/>
  <c r="AF146" i="9"/>
  <c r="AE146" i="9"/>
  <c r="W146" i="9"/>
  <c r="U146" i="9"/>
  <c r="T146" i="9"/>
  <c r="S146" i="9"/>
  <c r="Q146" i="9"/>
  <c r="P146" i="9"/>
  <c r="O146" i="9"/>
  <c r="R146" i="9" s="1"/>
  <c r="M146" i="9"/>
  <c r="L146" i="9"/>
  <c r="K146" i="9"/>
  <c r="I146" i="9"/>
  <c r="J146" i="9" s="1"/>
  <c r="H146" i="9"/>
  <c r="G146" i="9"/>
  <c r="E146" i="9"/>
  <c r="D146" i="9"/>
  <c r="C146" i="9"/>
  <c r="BY145" i="9"/>
  <c r="BX145" i="9"/>
  <c r="BW145" i="9"/>
  <c r="BZ145" i="9" s="1"/>
  <c r="BU145" i="9"/>
  <c r="BT145" i="9"/>
  <c r="BS145" i="9"/>
  <c r="BQ145" i="9"/>
  <c r="BP145" i="9"/>
  <c r="BO145" i="9"/>
  <c r="BM145" i="9"/>
  <c r="BL145" i="9"/>
  <c r="BK145" i="9"/>
  <c r="BI145" i="9"/>
  <c r="BH145" i="9"/>
  <c r="BG145" i="9"/>
  <c r="BJ145" i="9" s="1"/>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X146" i="9" s="1"/>
  <c r="BW143" i="9"/>
  <c r="BU143" i="9"/>
  <c r="BU146" i="9" s="1"/>
  <c r="BT143" i="9"/>
  <c r="BS143" i="9"/>
  <c r="BQ143" i="9"/>
  <c r="BP143" i="9"/>
  <c r="BO143" i="9"/>
  <c r="BN143" i="9"/>
  <c r="BM143" i="9"/>
  <c r="BM146" i="9" s="1"/>
  <c r="BL143" i="9"/>
  <c r="BL146" i="9" s="1"/>
  <c r="BK143" i="9"/>
  <c r="BI143" i="9"/>
  <c r="BI146" i="9" s="1"/>
  <c r="BH143" i="9"/>
  <c r="BG143" i="9"/>
  <c r="BA143" i="9"/>
  <c r="AZ143" i="9"/>
  <c r="AY143" i="9"/>
  <c r="AX143" i="9"/>
  <c r="AT143" i="9"/>
  <c r="AP143" i="9"/>
  <c r="AL143" i="9"/>
  <c r="AH143" i="9"/>
  <c r="Y143" i="9"/>
  <c r="X143" i="9"/>
  <c r="X146" i="9" s="1"/>
  <c r="W143" i="9"/>
  <c r="V143" i="9"/>
  <c r="R143" i="9"/>
  <c r="N143" i="9"/>
  <c r="J143" i="9"/>
  <c r="F143" i="9"/>
  <c r="BS142" i="9"/>
  <c r="AW142" i="9"/>
  <c r="AV142" i="9"/>
  <c r="AU142" i="9"/>
  <c r="AS142" i="9"/>
  <c r="AR142" i="9"/>
  <c r="AQ142" i="9"/>
  <c r="AO142" i="9"/>
  <c r="AN142" i="9"/>
  <c r="AM142" i="9"/>
  <c r="AP142" i="9" s="1"/>
  <c r="AK142" i="9"/>
  <c r="AJ142" i="9"/>
  <c r="AI142" i="9"/>
  <c r="AG142" i="9"/>
  <c r="AF142" i="9"/>
  <c r="AE142" i="9"/>
  <c r="AH142" i="9" s="1"/>
  <c r="W142" i="9"/>
  <c r="U142" i="9"/>
  <c r="T142" i="9"/>
  <c r="S142" i="9"/>
  <c r="Q142" i="9"/>
  <c r="P142" i="9"/>
  <c r="O142" i="9"/>
  <c r="M142" i="9"/>
  <c r="L142" i="9"/>
  <c r="K142" i="9"/>
  <c r="I142" i="9"/>
  <c r="H142" i="9"/>
  <c r="G142" i="9"/>
  <c r="E142" i="9"/>
  <c r="D142" i="9"/>
  <c r="C142" i="9"/>
  <c r="BY141" i="9"/>
  <c r="BX141" i="9"/>
  <c r="BW141" i="9"/>
  <c r="BV141" i="9"/>
  <c r="BU141" i="9"/>
  <c r="BT141" i="9"/>
  <c r="BS141" i="9"/>
  <c r="BQ141" i="9"/>
  <c r="BP141" i="9"/>
  <c r="BO141" i="9"/>
  <c r="BM141" i="9"/>
  <c r="BL141" i="9"/>
  <c r="BK141" i="9"/>
  <c r="BI141" i="9"/>
  <c r="BH141" i="9"/>
  <c r="BG141" i="9"/>
  <c r="BJ141" i="9" s="1"/>
  <c r="BA141" i="9"/>
  <c r="AZ141" i="9"/>
  <c r="AY141" i="9"/>
  <c r="AX141" i="9"/>
  <c r="AT141" i="9"/>
  <c r="AP141" i="9"/>
  <c r="AL141" i="9"/>
  <c r="AH141" i="9"/>
  <c r="Y141" i="9"/>
  <c r="X141" i="9"/>
  <c r="W141" i="9"/>
  <c r="V141" i="9"/>
  <c r="R141" i="9"/>
  <c r="N141" i="9"/>
  <c r="J141" i="9"/>
  <c r="F141" i="9"/>
  <c r="BY140" i="9"/>
  <c r="BY142" i="9" s="1"/>
  <c r="BX140" i="9"/>
  <c r="BW140" i="9"/>
  <c r="BU140" i="9"/>
  <c r="BT140" i="9"/>
  <c r="BS140" i="9"/>
  <c r="BQ140" i="9"/>
  <c r="BP140" i="9"/>
  <c r="BO140" i="9"/>
  <c r="BR140" i="9" s="1"/>
  <c r="BM140" i="9"/>
  <c r="BL140" i="9"/>
  <c r="BK140" i="9"/>
  <c r="BI140" i="9"/>
  <c r="BH140" i="9"/>
  <c r="BG140" i="9"/>
  <c r="BJ140" i="9" s="1"/>
  <c r="BA140" i="9"/>
  <c r="AZ140" i="9"/>
  <c r="AY140" i="9"/>
  <c r="AX140" i="9"/>
  <c r="AT140" i="9"/>
  <c r="AP140" i="9"/>
  <c r="AL140" i="9"/>
  <c r="AH140" i="9"/>
  <c r="Y140" i="9"/>
  <c r="Z140" i="9" s="1"/>
  <c r="X140" i="9"/>
  <c r="W140" i="9"/>
  <c r="V140" i="9"/>
  <c r="R140" i="9"/>
  <c r="N140" i="9"/>
  <c r="J140" i="9"/>
  <c r="F140" i="9"/>
  <c r="BZ139" i="9"/>
  <c r="BY139" i="9"/>
  <c r="BX139" i="9"/>
  <c r="BW139" i="9"/>
  <c r="BU139" i="9"/>
  <c r="BT139" i="9"/>
  <c r="BT142" i="9" s="1"/>
  <c r="BS139" i="9"/>
  <c r="BQ139" i="9"/>
  <c r="BP139" i="9"/>
  <c r="BO139" i="9"/>
  <c r="BO142" i="9" s="1"/>
  <c r="BM139" i="9"/>
  <c r="BL139" i="9"/>
  <c r="BL142" i="9" s="1"/>
  <c r="BK139" i="9"/>
  <c r="BI139" i="9"/>
  <c r="BH139" i="9"/>
  <c r="BG139" i="9"/>
  <c r="BA139" i="9"/>
  <c r="AZ139" i="9"/>
  <c r="AZ142" i="9" s="1"/>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T138" i="9"/>
  <c r="S138" i="9"/>
  <c r="Q138" i="9"/>
  <c r="P138" i="9"/>
  <c r="O138" i="9"/>
  <c r="M138" i="9"/>
  <c r="L138" i="9"/>
  <c r="K138" i="9"/>
  <c r="I138" i="9"/>
  <c r="J138" i="9" s="1"/>
  <c r="H138" i="9"/>
  <c r="G138" i="9"/>
  <c r="E138" i="9"/>
  <c r="D138" i="9"/>
  <c r="C138" i="9"/>
  <c r="BY137" i="9"/>
  <c r="BX137" i="9"/>
  <c r="BW137" i="9"/>
  <c r="BU137" i="9"/>
  <c r="BT137" i="9"/>
  <c r="BS137" i="9"/>
  <c r="BQ137" i="9"/>
  <c r="BP137" i="9"/>
  <c r="BO137" i="9"/>
  <c r="BM137" i="9"/>
  <c r="BL137" i="9"/>
  <c r="BK137" i="9"/>
  <c r="BI137" i="9"/>
  <c r="BH137" i="9"/>
  <c r="BG137" i="9"/>
  <c r="BA137" i="9"/>
  <c r="AZ137" i="9"/>
  <c r="AY137" i="9"/>
  <c r="BB137" i="9" s="1"/>
  <c r="AX137" i="9"/>
  <c r="AT137" i="9"/>
  <c r="AP137" i="9"/>
  <c r="AL137" i="9"/>
  <c r="AH137" i="9"/>
  <c r="Y137" i="9"/>
  <c r="X137" i="9"/>
  <c r="W137" i="9"/>
  <c r="V137" i="9"/>
  <c r="R137" i="9"/>
  <c r="N137" i="9"/>
  <c r="J137" i="9"/>
  <c r="F137" i="9"/>
  <c r="BY136" i="9"/>
  <c r="BX136" i="9"/>
  <c r="BW136" i="9"/>
  <c r="BZ136" i="9" s="1"/>
  <c r="BU136" i="9"/>
  <c r="BT136" i="9"/>
  <c r="BS136" i="9"/>
  <c r="BQ136" i="9"/>
  <c r="BP136" i="9"/>
  <c r="BO136" i="9"/>
  <c r="BM136" i="9"/>
  <c r="BL136" i="9"/>
  <c r="BK136" i="9"/>
  <c r="BN136" i="9" s="1"/>
  <c r="BI136" i="9"/>
  <c r="BH136" i="9"/>
  <c r="BG136" i="9"/>
  <c r="BA136" i="9"/>
  <c r="AZ136" i="9"/>
  <c r="AY136" i="9"/>
  <c r="BB136" i="9" s="1"/>
  <c r="AX136" i="9"/>
  <c r="AT136" i="9"/>
  <c r="AP136" i="9"/>
  <c r="AL136" i="9"/>
  <c r="AH136" i="9"/>
  <c r="Y136" i="9"/>
  <c r="X136" i="9"/>
  <c r="W136" i="9"/>
  <c r="V136" i="9"/>
  <c r="R136" i="9"/>
  <c r="N136" i="9"/>
  <c r="J136" i="9"/>
  <c r="F136" i="9"/>
  <c r="BY135" i="9"/>
  <c r="BX135" i="9"/>
  <c r="BW135" i="9"/>
  <c r="BZ135" i="9" s="1"/>
  <c r="BU135" i="9"/>
  <c r="BT135" i="9"/>
  <c r="BT138" i="9" s="1"/>
  <c r="BS135" i="9"/>
  <c r="BQ135" i="9"/>
  <c r="BP135" i="9"/>
  <c r="BP138" i="9" s="1"/>
  <c r="BO135" i="9"/>
  <c r="BM135" i="9"/>
  <c r="BM138" i="9" s="1"/>
  <c r="BL135" i="9"/>
  <c r="BK135" i="9"/>
  <c r="BI135" i="9"/>
  <c r="BH135" i="9"/>
  <c r="BG135" i="9"/>
  <c r="BA135" i="9"/>
  <c r="BA138" i="9" s="1"/>
  <c r="AZ135" i="9"/>
  <c r="AZ138" i="9" s="1"/>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T134" i="9"/>
  <c r="S134" i="9"/>
  <c r="Q134" i="9"/>
  <c r="P134" i="9"/>
  <c r="O134" i="9"/>
  <c r="M134" i="9"/>
  <c r="L134" i="9"/>
  <c r="K134" i="9"/>
  <c r="N134" i="9" s="1"/>
  <c r="I134" i="9"/>
  <c r="H134" i="9"/>
  <c r="G134" i="9"/>
  <c r="E134" i="9"/>
  <c r="D134" i="9"/>
  <c r="C134" i="9"/>
  <c r="BY133" i="9"/>
  <c r="BX133" i="9"/>
  <c r="BW133" i="9"/>
  <c r="BU133" i="9"/>
  <c r="BT133" i="9"/>
  <c r="BS133" i="9"/>
  <c r="BQ133" i="9"/>
  <c r="BP133" i="9"/>
  <c r="BO133" i="9"/>
  <c r="BR133" i="9" s="1"/>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R132" i="9" s="1"/>
  <c r="BM132" i="9"/>
  <c r="BN132" i="9" s="1"/>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U134" i="9" s="1"/>
  <c r="BT131" i="9"/>
  <c r="BT134" i="9" s="1"/>
  <c r="BS131" i="9"/>
  <c r="BQ131" i="9"/>
  <c r="BP131" i="9"/>
  <c r="BP134" i="9" s="1"/>
  <c r="BO131" i="9"/>
  <c r="BM131" i="9"/>
  <c r="BL131" i="9"/>
  <c r="BK131" i="9"/>
  <c r="BN131" i="9" s="1"/>
  <c r="BI131" i="9"/>
  <c r="BH131" i="9"/>
  <c r="BG131" i="9"/>
  <c r="BG134" i="9" s="1"/>
  <c r="BA131" i="9"/>
  <c r="AZ131" i="9"/>
  <c r="AZ134" i="9" s="1"/>
  <c r="AY131" i="9"/>
  <c r="BB131" i="9" s="1"/>
  <c r="AX131" i="9"/>
  <c r="AT131" i="9"/>
  <c r="AP131" i="9"/>
  <c r="AL131" i="9"/>
  <c r="AH131" i="9"/>
  <c r="Y131" i="9"/>
  <c r="X131" i="9"/>
  <c r="W131" i="9"/>
  <c r="V131" i="9"/>
  <c r="R131" i="9"/>
  <c r="N131" i="9"/>
  <c r="J131" i="9"/>
  <c r="F131" i="9"/>
  <c r="AW125" i="9"/>
  <c r="AV125" i="9"/>
  <c r="AU125" i="9"/>
  <c r="AS125" i="9"/>
  <c r="AT125" i="9" s="1"/>
  <c r="AR125" i="9"/>
  <c r="AQ125" i="9"/>
  <c r="AO125" i="9"/>
  <c r="AN125" i="9"/>
  <c r="AM125" i="9"/>
  <c r="AK125" i="9"/>
  <c r="AJ125" i="9"/>
  <c r="AI125" i="9"/>
  <c r="AG125" i="9"/>
  <c r="AF125" i="9"/>
  <c r="AE125" i="9"/>
  <c r="U125" i="9"/>
  <c r="T125" i="9"/>
  <c r="S125" i="9"/>
  <c r="Q125" i="9"/>
  <c r="P125" i="9"/>
  <c r="O125" i="9"/>
  <c r="M125" i="9"/>
  <c r="L125" i="9"/>
  <c r="K125" i="9"/>
  <c r="I125" i="9"/>
  <c r="J125" i="9" s="1"/>
  <c r="H125" i="9"/>
  <c r="G125" i="9"/>
  <c r="E125" i="9"/>
  <c r="D125" i="9"/>
  <c r="C125" i="9"/>
  <c r="BY124" i="9"/>
  <c r="BX124" i="9"/>
  <c r="BW124" i="9"/>
  <c r="BU124" i="9"/>
  <c r="BT124" i="9"/>
  <c r="BS124" i="9"/>
  <c r="BQ124" i="9"/>
  <c r="BP124" i="9"/>
  <c r="BO124" i="9"/>
  <c r="BR124" i="9" s="1"/>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Z123" i="9" s="1"/>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G125" i="9" s="1"/>
  <c r="BA122" i="9"/>
  <c r="AZ122" i="9"/>
  <c r="AZ125" i="9" s="1"/>
  <c r="AY122" i="9"/>
  <c r="AX122" i="9"/>
  <c r="AT122" i="9"/>
  <c r="AP122" i="9"/>
  <c r="AL122" i="9"/>
  <c r="AH122" i="9"/>
  <c r="Y122" i="9"/>
  <c r="X122" i="9"/>
  <c r="X125" i="9" s="1"/>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Z119" i="9" s="1"/>
  <c r="BU119" i="9"/>
  <c r="BT119" i="9"/>
  <c r="BS119" i="9"/>
  <c r="BR119" i="9"/>
  <c r="BQ119" i="9"/>
  <c r="BP119" i="9"/>
  <c r="BO119" i="9"/>
  <c r="BM119" i="9"/>
  <c r="BL119" i="9"/>
  <c r="BK119" i="9"/>
  <c r="BI119" i="9"/>
  <c r="BJ119" i="9" s="1"/>
  <c r="BH119" i="9"/>
  <c r="BG119" i="9"/>
  <c r="BA119" i="9"/>
  <c r="AZ119" i="9"/>
  <c r="AY119" i="9"/>
  <c r="AX119" i="9"/>
  <c r="AT119" i="9"/>
  <c r="AP119" i="9"/>
  <c r="AL119" i="9"/>
  <c r="AH119" i="9"/>
  <c r="Y119" i="9"/>
  <c r="X119" i="9"/>
  <c r="W119" i="9"/>
  <c r="Z119" i="9" s="1"/>
  <c r="V119" i="9"/>
  <c r="R119" i="9"/>
  <c r="N119" i="9"/>
  <c r="J119" i="9"/>
  <c r="F119" i="9"/>
  <c r="BY118" i="9"/>
  <c r="BY121" i="9" s="1"/>
  <c r="BX118" i="9"/>
  <c r="BW118" i="9"/>
  <c r="BU118" i="9"/>
  <c r="BT118" i="9"/>
  <c r="BS118" i="9"/>
  <c r="BQ118" i="9"/>
  <c r="BP118" i="9"/>
  <c r="BO118" i="9"/>
  <c r="BM118" i="9"/>
  <c r="BL118" i="9"/>
  <c r="BK118" i="9"/>
  <c r="BI118" i="9"/>
  <c r="BJ118" i="9" s="1"/>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X117" i="9" s="1"/>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F117" i="9" s="1"/>
  <c r="D117" i="9"/>
  <c r="C117" i="9"/>
  <c r="BY116" i="9"/>
  <c r="BX116" i="9"/>
  <c r="BW116" i="9"/>
  <c r="BZ116" i="9" s="1"/>
  <c r="BU116" i="9"/>
  <c r="BV116" i="9" s="1"/>
  <c r="BT116" i="9"/>
  <c r="BS116" i="9"/>
  <c r="BQ116" i="9"/>
  <c r="BP116" i="9"/>
  <c r="BO116" i="9"/>
  <c r="BR116" i="9" s="1"/>
  <c r="BM116" i="9"/>
  <c r="BL116" i="9"/>
  <c r="BK116" i="9"/>
  <c r="BN116" i="9" s="1"/>
  <c r="BI116" i="9"/>
  <c r="BH116" i="9"/>
  <c r="BG116" i="9"/>
  <c r="BJ116" i="9" s="1"/>
  <c r="BA116" i="9"/>
  <c r="AZ116" i="9"/>
  <c r="AY116" i="9"/>
  <c r="BB116" i="9" s="1"/>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Y117" i="9" s="1"/>
  <c r="BX114" i="9"/>
  <c r="BW114" i="9"/>
  <c r="BU114" i="9"/>
  <c r="BV114" i="9" s="1"/>
  <c r="BT114" i="9"/>
  <c r="BS114" i="9"/>
  <c r="BS117" i="9" s="1"/>
  <c r="BQ114" i="9"/>
  <c r="BP114" i="9"/>
  <c r="BO114" i="9"/>
  <c r="BM114" i="9"/>
  <c r="BN114" i="9" s="1"/>
  <c r="BL114" i="9"/>
  <c r="BK114" i="9"/>
  <c r="BK117" i="9" s="1"/>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P113" i="9" s="1"/>
  <c r="AK113" i="9"/>
  <c r="AL113" i="9" s="1"/>
  <c r="AJ113" i="9"/>
  <c r="AI113" i="9"/>
  <c r="AG113" i="9"/>
  <c r="AF113" i="9"/>
  <c r="AE113" i="9"/>
  <c r="AH113" i="9" s="1"/>
  <c r="U113" i="9"/>
  <c r="U126" i="9" s="1"/>
  <c r="T113" i="9"/>
  <c r="S113" i="9"/>
  <c r="Q113" i="9"/>
  <c r="P113" i="9"/>
  <c r="O113" i="9"/>
  <c r="M113" i="9"/>
  <c r="N113" i="9" s="1"/>
  <c r="L113" i="9"/>
  <c r="L126" i="9" s="1"/>
  <c r="K113" i="9"/>
  <c r="I113" i="9"/>
  <c r="J113" i="9" s="1"/>
  <c r="H113" i="9"/>
  <c r="G113" i="9"/>
  <c r="E113" i="9"/>
  <c r="D113" i="9"/>
  <c r="C113" i="9"/>
  <c r="F113" i="9" s="1"/>
  <c r="BY112" i="9"/>
  <c r="BX112" i="9"/>
  <c r="BW112" i="9"/>
  <c r="BZ112" i="9" s="1"/>
  <c r="BU112" i="9"/>
  <c r="BV112" i="9" s="1"/>
  <c r="BT112" i="9"/>
  <c r="BS112" i="9"/>
  <c r="BQ112" i="9"/>
  <c r="BP112" i="9"/>
  <c r="BO112" i="9"/>
  <c r="BM112" i="9"/>
  <c r="BN112" i="9" s="1"/>
  <c r="BL112" i="9"/>
  <c r="BK112" i="9"/>
  <c r="BI112" i="9"/>
  <c r="BH112" i="9"/>
  <c r="BG112" i="9"/>
  <c r="BJ112" i="9" s="1"/>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Z110" i="9" s="1"/>
  <c r="BX110" i="9"/>
  <c r="BX113" i="9" s="1"/>
  <c r="BW110" i="9"/>
  <c r="BU110" i="9"/>
  <c r="BT110" i="9"/>
  <c r="BT113" i="9" s="1"/>
  <c r="BS110" i="9"/>
  <c r="BQ110" i="9"/>
  <c r="BP110" i="9"/>
  <c r="BO110" i="9"/>
  <c r="BM110" i="9"/>
  <c r="BL110" i="9"/>
  <c r="BK110" i="9"/>
  <c r="BN110" i="9" s="1"/>
  <c r="BI110" i="9"/>
  <c r="BH110" i="9"/>
  <c r="BG110" i="9"/>
  <c r="BA110" i="9"/>
  <c r="AZ110" i="9"/>
  <c r="AZ113" i="9" s="1"/>
  <c r="AY110" i="9"/>
  <c r="AX110" i="9"/>
  <c r="AT110" i="9"/>
  <c r="AP110" i="9"/>
  <c r="AL110" i="9"/>
  <c r="AH110" i="9"/>
  <c r="Y110" i="9"/>
  <c r="X110" i="9"/>
  <c r="X113" i="9" s="1"/>
  <c r="W110" i="9"/>
  <c r="Z110" i="9" s="1"/>
  <c r="V110" i="9"/>
  <c r="R110" i="9"/>
  <c r="N110" i="9"/>
  <c r="J110" i="9"/>
  <c r="F110" i="9"/>
  <c r="AW104" i="9"/>
  <c r="AV104" i="9"/>
  <c r="AU104" i="9"/>
  <c r="AS104" i="9"/>
  <c r="AR104" i="9"/>
  <c r="AQ104" i="9"/>
  <c r="AO104" i="9"/>
  <c r="AN104" i="9"/>
  <c r="AM104" i="9"/>
  <c r="AK104" i="9"/>
  <c r="AJ104" i="9"/>
  <c r="AI104" i="9"/>
  <c r="AL104" i="9" s="1"/>
  <c r="AG104" i="9"/>
  <c r="AF104" i="9"/>
  <c r="AE104" i="9"/>
  <c r="AH104" i="9" s="1"/>
  <c r="U104" i="9"/>
  <c r="T104" i="9"/>
  <c r="S104" i="9"/>
  <c r="V104" i="9" s="1"/>
  <c r="Q104" i="9"/>
  <c r="P104" i="9"/>
  <c r="O104" i="9"/>
  <c r="M104" i="9"/>
  <c r="L104" i="9"/>
  <c r="K104" i="9"/>
  <c r="I104" i="9"/>
  <c r="H104" i="9"/>
  <c r="G104" i="9"/>
  <c r="E104" i="9"/>
  <c r="D104" i="9"/>
  <c r="C104" i="9"/>
  <c r="BY103" i="9"/>
  <c r="BX103" i="9"/>
  <c r="BW103" i="9"/>
  <c r="BZ103" i="9" s="1"/>
  <c r="BU103" i="9"/>
  <c r="BT103" i="9"/>
  <c r="BS103" i="9"/>
  <c r="BV103" i="9" s="1"/>
  <c r="BQ103" i="9"/>
  <c r="BP103" i="9"/>
  <c r="BO103" i="9"/>
  <c r="BM103" i="9"/>
  <c r="BL103" i="9"/>
  <c r="BK103" i="9"/>
  <c r="BN103" i="9" s="1"/>
  <c r="BI103" i="9"/>
  <c r="CC103" i="9" s="1"/>
  <c r="BH103" i="9"/>
  <c r="BG103" i="9"/>
  <c r="BA103" i="9"/>
  <c r="BB103" i="9" s="1"/>
  <c r="AZ103" i="9"/>
  <c r="AY103" i="9"/>
  <c r="AX103" i="9"/>
  <c r="AT103" i="9"/>
  <c r="AP103" i="9"/>
  <c r="AL103" i="9"/>
  <c r="AH103" i="9"/>
  <c r="Y103" i="9"/>
  <c r="X103" i="9"/>
  <c r="W103" i="9"/>
  <c r="V103" i="9"/>
  <c r="R103" i="9"/>
  <c r="N103" i="9"/>
  <c r="J103" i="9"/>
  <c r="F103" i="9"/>
  <c r="BY102" i="9"/>
  <c r="BX102" i="9"/>
  <c r="BW102" i="9"/>
  <c r="BU102" i="9"/>
  <c r="BU104" i="9" s="1"/>
  <c r="BT102" i="9"/>
  <c r="BS102" i="9"/>
  <c r="BQ102" i="9"/>
  <c r="BP102" i="9"/>
  <c r="BO102" i="9"/>
  <c r="BM102" i="9"/>
  <c r="BL102" i="9"/>
  <c r="BK102" i="9"/>
  <c r="BI102" i="9"/>
  <c r="BH102" i="9"/>
  <c r="BG102" i="9"/>
  <c r="BJ102" i="9" s="1"/>
  <c r="BA102" i="9"/>
  <c r="AZ102" i="9"/>
  <c r="AY102" i="9"/>
  <c r="AX102" i="9"/>
  <c r="AT102" i="9"/>
  <c r="AP102" i="9"/>
  <c r="AL102" i="9"/>
  <c r="AH102" i="9"/>
  <c r="Y102" i="9"/>
  <c r="X102" i="9"/>
  <c r="W102" i="9"/>
  <c r="V102" i="9"/>
  <c r="R102" i="9"/>
  <c r="N102" i="9"/>
  <c r="J102" i="9"/>
  <c r="F102" i="9"/>
  <c r="BY101" i="9"/>
  <c r="BX101" i="9"/>
  <c r="BW101" i="9"/>
  <c r="BZ101" i="9" s="1"/>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R100" i="9" s="1"/>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BA100" i="9" s="1"/>
  <c r="AZ98" i="9"/>
  <c r="AY98" i="9"/>
  <c r="AX98" i="9"/>
  <c r="AT98" i="9"/>
  <c r="AP98" i="9"/>
  <c r="AL98" i="9"/>
  <c r="AH98" i="9"/>
  <c r="Y98" i="9"/>
  <c r="Y100" i="9" s="1"/>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N96" i="9" s="1"/>
  <c r="I96" i="9"/>
  <c r="H96" i="9"/>
  <c r="G96" i="9"/>
  <c r="E96" i="9"/>
  <c r="D96" i="9"/>
  <c r="C96" i="9"/>
  <c r="BY95" i="9"/>
  <c r="BX95" i="9"/>
  <c r="BW95" i="9"/>
  <c r="BU95" i="9"/>
  <c r="BT95" i="9"/>
  <c r="BS95" i="9"/>
  <c r="BQ95" i="9"/>
  <c r="BP95" i="9"/>
  <c r="BO95" i="9"/>
  <c r="BM95" i="9"/>
  <c r="BL95" i="9"/>
  <c r="BK95" i="9"/>
  <c r="BI95" i="9"/>
  <c r="BH95" i="9"/>
  <c r="BG95" i="9"/>
  <c r="BA95" i="9"/>
  <c r="AZ95" i="9"/>
  <c r="AY95" i="9"/>
  <c r="BB95" i="9" s="1"/>
  <c r="AX95" i="9"/>
  <c r="AT95" i="9"/>
  <c r="AP95" i="9"/>
  <c r="AL95" i="9"/>
  <c r="AH95" i="9"/>
  <c r="Y95" i="9"/>
  <c r="X95" i="9"/>
  <c r="W95" i="9"/>
  <c r="V95" i="9"/>
  <c r="R95" i="9"/>
  <c r="N95" i="9"/>
  <c r="J95" i="9"/>
  <c r="F95" i="9"/>
  <c r="BY94" i="9"/>
  <c r="BX94" i="9"/>
  <c r="BW94" i="9"/>
  <c r="BU94" i="9"/>
  <c r="BT94" i="9"/>
  <c r="BS94" i="9"/>
  <c r="BQ94" i="9"/>
  <c r="BR94" i="9" s="1"/>
  <c r="BP94" i="9"/>
  <c r="BO94" i="9"/>
  <c r="BM94" i="9"/>
  <c r="BL94" i="9"/>
  <c r="BK94" i="9"/>
  <c r="BI94" i="9"/>
  <c r="BH94" i="9"/>
  <c r="CB94" i="9" s="1"/>
  <c r="BG94" i="9"/>
  <c r="BA94" i="9"/>
  <c r="AZ94" i="9"/>
  <c r="AY94" i="9"/>
  <c r="AX94" i="9"/>
  <c r="AT94" i="9"/>
  <c r="AP94" i="9"/>
  <c r="AL94" i="9"/>
  <c r="AH94" i="9"/>
  <c r="Y94" i="9"/>
  <c r="X94" i="9"/>
  <c r="W94" i="9"/>
  <c r="Z94" i="9" s="1"/>
  <c r="V94" i="9"/>
  <c r="R94" i="9"/>
  <c r="N94" i="9"/>
  <c r="J94" i="9"/>
  <c r="F94" i="9"/>
  <c r="BY93" i="9"/>
  <c r="BX93" i="9"/>
  <c r="BW93" i="9"/>
  <c r="BZ93" i="9" s="1"/>
  <c r="BU93" i="9"/>
  <c r="BT93" i="9"/>
  <c r="BS93" i="9"/>
  <c r="BQ93" i="9"/>
  <c r="BR93" i="9" s="1"/>
  <c r="BP93" i="9"/>
  <c r="BP96" i="9" s="1"/>
  <c r="BO93" i="9"/>
  <c r="BO96" i="9" s="1"/>
  <c r="BM93" i="9"/>
  <c r="BL93" i="9"/>
  <c r="BK93" i="9"/>
  <c r="BI93" i="9"/>
  <c r="BH93" i="9"/>
  <c r="BG93" i="9"/>
  <c r="BA93" i="9"/>
  <c r="BA96" i="9" s="1"/>
  <c r="AZ93" i="9"/>
  <c r="AY93" i="9"/>
  <c r="AX93" i="9"/>
  <c r="AT93" i="9"/>
  <c r="AP93" i="9"/>
  <c r="AL93" i="9"/>
  <c r="AH93" i="9"/>
  <c r="Y93" i="9"/>
  <c r="Y96" i="9" s="1"/>
  <c r="X93" i="9"/>
  <c r="W93" i="9"/>
  <c r="V93" i="9"/>
  <c r="R93" i="9"/>
  <c r="N93" i="9"/>
  <c r="J93" i="9"/>
  <c r="F93" i="9"/>
  <c r="AW92" i="9"/>
  <c r="AV92" i="9"/>
  <c r="AU92" i="9"/>
  <c r="AT92" i="9"/>
  <c r="AS92" i="9"/>
  <c r="AR92" i="9"/>
  <c r="AQ92" i="9"/>
  <c r="AO92" i="9"/>
  <c r="AN92" i="9"/>
  <c r="AM92" i="9"/>
  <c r="AK92" i="9"/>
  <c r="AJ92" i="9"/>
  <c r="AI92" i="9"/>
  <c r="AL92" i="9" s="1"/>
  <c r="AG92" i="9"/>
  <c r="AF92" i="9"/>
  <c r="AE92" i="9"/>
  <c r="U92" i="9"/>
  <c r="T92" i="9"/>
  <c r="S92" i="9"/>
  <c r="Q92" i="9"/>
  <c r="P92" i="9"/>
  <c r="O92" i="9"/>
  <c r="M92" i="9"/>
  <c r="L92" i="9"/>
  <c r="K92" i="9"/>
  <c r="I92" i="9"/>
  <c r="H92" i="9"/>
  <c r="G92" i="9"/>
  <c r="J92" i="9" s="1"/>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N90" i="9" s="1"/>
  <c r="BL90" i="9"/>
  <c r="BK90" i="9"/>
  <c r="BI90" i="9"/>
  <c r="BH90" i="9"/>
  <c r="BG90" i="9"/>
  <c r="BG92" i="9" s="1"/>
  <c r="BA90" i="9"/>
  <c r="AZ90" i="9"/>
  <c r="AY90" i="9"/>
  <c r="AX90" i="9"/>
  <c r="AT90" i="9"/>
  <c r="AP90" i="9"/>
  <c r="AL90" i="9"/>
  <c r="AH90" i="9"/>
  <c r="Y90" i="9"/>
  <c r="X90" i="9"/>
  <c r="W90" i="9"/>
  <c r="Z90" i="9" s="1"/>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X83" i="9" s="1"/>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CC82" i="9" s="1"/>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Z81" i="9" s="1"/>
  <c r="V81" i="9"/>
  <c r="R81" i="9"/>
  <c r="N81" i="9"/>
  <c r="J81" i="9"/>
  <c r="F81" i="9"/>
  <c r="BY80" i="9"/>
  <c r="BX80" i="9"/>
  <c r="BW80" i="9"/>
  <c r="BU80" i="9"/>
  <c r="BT80" i="9"/>
  <c r="BT83" i="9" s="1"/>
  <c r="BS80" i="9"/>
  <c r="BS83" i="9" s="1"/>
  <c r="BQ80" i="9"/>
  <c r="BP80" i="9"/>
  <c r="BO80" i="9"/>
  <c r="BM80" i="9"/>
  <c r="BL80" i="9"/>
  <c r="BK80" i="9"/>
  <c r="BI80" i="9"/>
  <c r="BH80" i="9"/>
  <c r="BG80" i="9"/>
  <c r="BA80" i="9"/>
  <c r="AZ80" i="9"/>
  <c r="AY80" i="9"/>
  <c r="AX80" i="9"/>
  <c r="AT80" i="9"/>
  <c r="AP80" i="9"/>
  <c r="AL80" i="9"/>
  <c r="AH80" i="9"/>
  <c r="Y80" i="9"/>
  <c r="Y83" i="9" s="1"/>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R79" i="9" s="1"/>
  <c r="M79" i="9"/>
  <c r="L79" i="9"/>
  <c r="K79" i="9"/>
  <c r="I79" i="9"/>
  <c r="H79" i="9"/>
  <c r="G79" i="9"/>
  <c r="J79" i="9" s="1"/>
  <c r="E79" i="9"/>
  <c r="D79" i="9"/>
  <c r="C79" i="9"/>
  <c r="BY78" i="9"/>
  <c r="BX78" i="9"/>
  <c r="BW78" i="9"/>
  <c r="BU78" i="9"/>
  <c r="BT78" i="9"/>
  <c r="BS78" i="9"/>
  <c r="BQ78" i="9"/>
  <c r="BP78" i="9"/>
  <c r="BO78" i="9"/>
  <c r="BR78" i="9" s="1"/>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CA77" i="9" s="1"/>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N76" i="9"/>
  <c r="BM76" i="9"/>
  <c r="BL76" i="9"/>
  <c r="BK76" i="9"/>
  <c r="BI76" i="9"/>
  <c r="BH76" i="9"/>
  <c r="BG76" i="9"/>
  <c r="BA76" i="9"/>
  <c r="AZ76" i="9"/>
  <c r="AY76" i="9"/>
  <c r="AX76" i="9"/>
  <c r="AT76" i="9"/>
  <c r="AP76" i="9"/>
  <c r="AL76" i="9"/>
  <c r="AH76" i="9"/>
  <c r="Y76" i="9"/>
  <c r="Z76" i="9" s="1"/>
  <c r="X76" i="9"/>
  <c r="W76" i="9"/>
  <c r="V76" i="9"/>
  <c r="R76" i="9"/>
  <c r="N76" i="9"/>
  <c r="J76" i="9"/>
  <c r="F76" i="9"/>
  <c r="BP75" i="9"/>
  <c r="AW75" i="9"/>
  <c r="AV75" i="9"/>
  <c r="AU75" i="9"/>
  <c r="AS75" i="9"/>
  <c r="AR75" i="9"/>
  <c r="AQ75" i="9"/>
  <c r="AO75" i="9"/>
  <c r="AN75" i="9"/>
  <c r="AM75" i="9"/>
  <c r="AK75" i="9"/>
  <c r="AJ75" i="9"/>
  <c r="AI75" i="9"/>
  <c r="AG75" i="9"/>
  <c r="AF75" i="9"/>
  <c r="AE75" i="9"/>
  <c r="U75" i="9"/>
  <c r="T75" i="9"/>
  <c r="S75" i="9"/>
  <c r="Q75" i="9"/>
  <c r="P75" i="9"/>
  <c r="O75" i="9"/>
  <c r="R75" i="9" s="1"/>
  <c r="M75" i="9"/>
  <c r="L75" i="9"/>
  <c r="K75" i="9"/>
  <c r="N75" i="9" s="1"/>
  <c r="I75" i="9"/>
  <c r="H75" i="9"/>
  <c r="G75" i="9"/>
  <c r="E75" i="9"/>
  <c r="D75" i="9"/>
  <c r="C75" i="9"/>
  <c r="BY74" i="9"/>
  <c r="BX74" i="9"/>
  <c r="BW74" i="9"/>
  <c r="BU74" i="9"/>
  <c r="BT74" i="9"/>
  <c r="BS74" i="9"/>
  <c r="BV74" i="9" s="1"/>
  <c r="BQ74" i="9"/>
  <c r="BP74" i="9"/>
  <c r="BO74" i="9"/>
  <c r="BM74" i="9"/>
  <c r="BL74" i="9"/>
  <c r="BK74" i="9"/>
  <c r="BI74" i="9"/>
  <c r="BH74" i="9"/>
  <c r="BG74" i="9"/>
  <c r="CA74" i="9" s="1"/>
  <c r="BA74" i="9"/>
  <c r="AZ74" i="9"/>
  <c r="AY74" i="9"/>
  <c r="BB74" i="9" s="1"/>
  <c r="AX74" i="9"/>
  <c r="AT74" i="9"/>
  <c r="AP74" i="9"/>
  <c r="AL74" i="9"/>
  <c r="AH74" i="9"/>
  <c r="Y74" i="9"/>
  <c r="X74" i="9"/>
  <c r="W74" i="9"/>
  <c r="V74" i="9"/>
  <c r="R74" i="9"/>
  <c r="N74" i="9"/>
  <c r="J74" i="9"/>
  <c r="F74" i="9"/>
  <c r="BY73" i="9"/>
  <c r="BX73" i="9"/>
  <c r="BW73" i="9"/>
  <c r="BU73" i="9"/>
  <c r="BT73" i="9"/>
  <c r="BS73" i="9"/>
  <c r="BQ73" i="9"/>
  <c r="BP73" i="9"/>
  <c r="BO73" i="9"/>
  <c r="BR73" i="9" s="1"/>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T71" i="9"/>
  <c r="AS71" i="9"/>
  <c r="AR71" i="9"/>
  <c r="AQ71" i="9"/>
  <c r="AO71" i="9"/>
  <c r="AN71" i="9"/>
  <c r="AM71" i="9"/>
  <c r="AK71" i="9"/>
  <c r="AL71" i="9" s="1"/>
  <c r="AJ71" i="9"/>
  <c r="AJ84" i="9" s="1"/>
  <c r="AI71" i="9"/>
  <c r="AG71" i="9"/>
  <c r="AF71" i="9"/>
  <c r="AE71" i="9"/>
  <c r="U71" i="9"/>
  <c r="T71" i="9"/>
  <c r="S71" i="9"/>
  <c r="Q71" i="9"/>
  <c r="P71" i="9"/>
  <c r="O71" i="9"/>
  <c r="M71" i="9"/>
  <c r="L71" i="9"/>
  <c r="K71" i="9"/>
  <c r="N71" i="9" s="1"/>
  <c r="I71" i="9"/>
  <c r="J71" i="9" s="1"/>
  <c r="H71" i="9"/>
  <c r="G71" i="9"/>
  <c r="E71" i="9"/>
  <c r="D71" i="9"/>
  <c r="C71" i="9"/>
  <c r="BY70" i="9"/>
  <c r="BX70" i="9"/>
  <c r="BW70" i="9"/>
  <c r="BU70" i="9"/>
  <c r="BV70" i="9" s="1"/>
  <c r="BT70" i="9"/>
  <c r="BS70" i="9"/>
  <c r="BQ70" i="9"/>
  <c r="BP70" i="9"/>
  <c r="BO70" i="9"/>
  <c r="BR70" i="9" s="1"/>
  <c r="BM70" i="9"/>
  <c r="BL70" i="9"/>
  <c r="BK70" i="9"/>
  <c r="BN70" i="9" s="1"/>
  <c r="BI70" i="9"/>
  <c r="BH70" i="9"/>
  <c r="BG70" i="9"/>
  <c r="BA70" i="9"/>
  <c r="AZ70" i="9"/>
  <c r="AY70" i="9"/>
  <c r="BB70" i="9" s="1"/>
  <c r="AX70" i="9"/>
  <c r="AT70" i="9"/>
  <c r="AP70" i="9"/>
  <c r="AL70" i="9"/>
  <c r="AH70" i="9"/>
  <c r="Y70" i="9"/>
  <c r="X70" i="9"/>
  <c r="W70" i="9"/>
  <c r="V70" i="9"/>
  <c r="R70" i="9"/>
  <c r="N70" i="9"/>
  <c r="J70" i="9"/>
  <c r="F70" i="9"/>
  <c r="BY69" i="9"/>
  <c r="BX69" i="9"/>
  <c r="BW69" i="9"/>
  <c r="BU69" i="9"/>
  <c r="BT69" i="9"/>
  <c r="BS69" i="9"/>
  <c r="BQ69" i="9"/>
  <c r="BP69" i="9"/>
  <c r="BO69" i="9"/>
  <c r="BR69" i="9" s="1"/>
  <c r="BM69" i="9"/>
  <c r="BL69" i="9"/>
  <c r="BK69" i="9"/>
  <c r="BN69" i="9" s="1"/>
  <c r="BI69" i="9"/>
  <c r="BH69" i="9"/>
  <c r="BG69" i="9"/>
  <c r="BA69" i="9"/>
  <c r="AZ69" i="9"/>
  <c r="AY69" i="9"/>
  <c r="AX69" i="9"/>
  <c r="AT69" i="9"/>
  <c r="AP69" i="9"/>
  <c r="AL69" i="9"/>
  <c r="AH69" i="9"/>
  <c r="Y69" i="9"/>
  <c r="X69" i="9"/>
  <c r="W69" i="9"/>
  <c r="Z69" i="9" s="1"/>
  <c r="V69" i="9"/>
  <c r="R69" i="9"/>
  <c r="N69" i="9"/>
  <c r="J69" i="9"/>
  <c r="F69" i="9"/>
  <c r="BY68" i="9"/>
  <c r="BX68" i="9"/>
  <c r="BW68" i="9"/>
  <c r="BV68" i="9"/>
  <c r="BU68" i="9"/>
  <c r="BT68" i="9"/>
  <c r="BT71" i="9" s="1"/>
  <c r="BS68" i="9"/>
  <c r="BQ68" i="9"/>
  <c r="BQ71" i="9" s="1"/>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W63" i="9" s="1"/>
  <c r="AV62" i="9"/>
  <c r="AU62" i="9"/>
  <c r="AS62" i="9"/>
  <c r="AR62" i="9"/>
  <c r="AQ62" i="9"/>
  <c r="AO62" i="9"/>
  <c r="AN62" i="9"/>
  <c r="AM62" i="9"/>
  <c r="AK62" i="9"/>
  <c r="AJ62" i="9"/>
  <c r="AI62" i="9"/>
  <c r="AL62" i="9" s="1"/>
  <c r="AG62" i="9"/>
  <c r="AF62" i="9"/>
  <c r="AF63" i="9" s="1"/>
  <c r="AE62" i="9"/>
  <c r="U62" i="9"/>
  <c r="T62" i="9"/>
  <c r="S62" i="9"/>
  <c r="Q62" i="9"/>
  <c r="P62" i="9"/>
  <c r="O62" i="9"/>
  <c r="R62" i="9" s="1"/>
  <c r="M62" i="9"/>
  <c r="L62" i="9"/>
  <c r="K62" i="9"/>
  <c r="I62" i="9"/>
  <c r="H62" i="9"/>
  <c r="G62" i="9"/>
  <c r="J62" i="9" s="1"/>
  <c r="E62" i="9"/>
  <c r="E63" i="9" s="1"/>
  <c r="D62" i="9"/>
  <c r="C62" i="9"/>
  <c r="BY61" i="9"/>
  <c r="BX61" i="9"/>
  <c r="BW61" i="9"/>
  <c r="BU61" i="9"/>
  <c r="BT61" i="9"/>
  <c r="BS61" i="9"/>
  <c r="BV61" i="9" s="1"/>
  <c r="BQ61" i="9"/>
  <c r="BP61" i="9"/>
  <c r="BO61" i="9"/>
  <c r="BM61" i="9"/>
  <c r="BL61" i="9"/>
  <c r="BK61" i="9"/>
  <c r="BN61" i="9" s="1"/>
  <c r="BI61" i="9"/>
  <c r="BH61" i="9"/>
  <c r="BG61" i="9"/>
  <c r="BA61" i="9"/>
  <c r="BB61" i="9" s="1"/>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U62" i="9" s="1"/>
  <c r="BT59" i="9"/>
  <c r="BS59" i="9"/>
  <c r="BQ59" i="9"/>
  <c r="BP59" i="9"/>
  <c r="BO59" i="9"/>
  <c r="BO62" i="9" s="1"/>
  <c r="BM59" i="9"/>
  <c r="BL59" i="9"/>
  <c r="BK59" i="9"/>
  <c r="BI59" i="9"/>
  <c r="BH59" i="9"/>
  <c r="BH62" i="9" s="1"/>
  <c r="BG59" i="9"/>
  <c r="BJ59" i="9" s="1"/>
  <c r="BA59" i="9"/>
  <c r="AZ59" i="9"/>
  <c r="AZ62" i="9" s="1"/>
  <c r="AY59" i="9"/>
  <c r="AX59" i="9"/>
  <c r="AT59" i="9"/>
  <c r="AP59" i="9"/>
  <c r="AL59" i="9"/>
  <c r="AH59" i="9"/>
  <c r="Y59" i="9"/>
  <c r="X59" i="9"/>
  <c r="X62" i="9" s="1"/>
  <c r="W59" i="9"/>
  <c r="W62" i="9" s="1"/>
  <c r="V59" i="9"/>
  <c r="R59" i="9"/>
  <c r="N59" i="9"/>
  <c r="J59" i="9"/>
  <c r="F59" i="9"/>
  <c r="AW58" i="9"/>
  <c r="AV58" i="9"/>
  <c r="AU58" i="9"/>
  <c r="AS58" i="9"/>
  <c r="AR58" i="9"/>
  <c r="AQ58" i="9"/>
  <c r="AO58" i="9"/>
  <c r="AN58" i="9"/>
  <c r="AM58" i="9"/>
  <c r="AK58" i="9"/>
  <c r="AJ58" i="9"/>
  <c r="AI58" i="9"/>
  <c r="AG58" i="9"/>
  <c r="AF58" i="9"/>
  <c r="AE58" i="9"/>
  <c r="AH58" i="9" s="1"/>
  <c r="U58" i="9"/>
  <c r="T58" i="9"/>
  <c r="S58" i="9"/>
  <c r="Q58" i="9"/>
  <c r="P58" i="9"/>
  <c r="O58" i="9"/>
  <c r="R58" i="9" s="1"/>
  <c r="M58" i="9"/>
  <c r="L58" i="9"/>
  <c r="K58" i="9"/>
  <c r="J58" i="9"/>
  <c r="I58" i="9"/>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Z57" i="9" s="1"/>
  <c r="X57" i="9"/>
  <c r="W57" i="9"/>
  <c r="V57" i="9"/>
  <c r="R57" i="9"/>
  <c r="N57" i="9"/>
  <c r="J57" i="9"/>
  <c r="F57" i="9"/>
  <c r="BY56" i="9"/>
  <c r="BX56" i="9"/>
  <c r="BW56" i="9"/>
  <c r="BU56" i="9"/>
  <c r="BT56" i="9"/>
  <c r="BS56" i="9"/>
  <c r="BV56" i="9" s="1"/>
  <c r="BQ56" i="9"/>
  <c r="BP56" i="9"/>
  <c r="BO56" i="9"/>
  <c r="BN56" i="9"/>
  <c r="BM56" i="9"/>
  <c r="BL56" i="9"/>
  <c r="BK56" i="9"/>
  <c r="BI56" i="9"/>
  <c r="BH56" i="9"/>
  <c r="BG56" i="9"/>
  <c r="BA56" i="9"/>
  <c r="BB56" i="9" s="1"/>
  <c r="AZ56" i="9"/>
  <c r="AY56" i="9"/>
  <c r="AX56" i="9"/>
  <c r="AT56" i="9"/>
  <c r="AP56" i="9"/>
  <c r="AL56" i="9"/>
  <c r="AH56" i="9"/>
  <c r="Y56" i="9"/>
  <c r="X56" i="9"/>
  <c r="W56" i="9"/>
  <c r="V56" i="9"/>
  <c r="R56" i="9"/>
  <c r="N56" i="9"/>
  <c r="J56" i="9"/>
  <c r="F56" i="9"/>
  <c r="BY55" i="9"/>
  <c r="BX55" i="9"/>
  <c r="BW55" i="9"/>
  <c r="BU55" i="9"/>
  <c r="BU58" i="9" s="1"/>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T54" i="9" s="1"/>
  <c r="AO54" i="9"/>
  <c r="AN54" i="9"/>
  <c r="AM54" i="9"/>
  <c r="AP54" i="9" s="1"/>
  <c r="AK54" i="9"/>
  <c r="AJ54" i="9"/>
  <c r="AI54" i="9"/>
  <c r="AG54" i="9"/>
  <c r="AF54" i="9"/>
  <c r="AE54" i="9"/>
  <c r="AH54" i="9" s="1"/>
  <c r="U54" i="9"/>
  <c r="T54" i="9"/>
  <c r="S54" i="9"/>
  <c r="Q54" i="9"/>
  <c r="P54" i="9"/>
  <c r="O54" i="9"/>
  <c r="M54" i="9"/>
  <c r="L54" i="9"/>
  <c r="K54" i="9"/>
  <c r="N54" i="9" s="1"/>
  <c r="I54" i="9"/>
  <c r="H54" i="9"/>
  <c r="G54" i="9"/>
  <c r="E54" i="9"/>
  <c r="D54" i="9"/>
  <c r="C54" i="9"/>
  <c r="BY53" i="9"/>
  <c r="BZ53" i="9" s="1"/>
  <c r="BX53" i="9"/>
  <c r="BW53" i="9"/>
  <c r="BU53" i="9"/>
  <c r="BT53" i="9"/>
  <c r="BS53" i="9"/>
  <c r="BQ53" i="9"/>
  <c r="BP53" i="9"/>
  <c r="BO53" i="9"/>
  <c r="BM53" i="9"/>
  <c r="BL53" i="9"/>
  <c r="BK53" i="9"/>
  <c r="BI53" i="9"/>
  <c r="BH53" i="9"/>
  <c r="BG53" i="9"/>
  <c r="BJ53" i="9" s="1"/>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Z52" i="9" s="1"/>
  <c r="V52" i="9"/>
  <c r="R52" i="9"/>
  <c r="N52" i="9"/>
  <c r="J52" i="9"/>
  <c r="F52" i="9"/>
  <c r="BY51" i="9"/>
  <c r="BX51" i="9"/>
  <c r="BW51" i="9"/>
  <c r="BU51" i="9"/>
  <c r="BT51" i="9"/>
  <c r="BS51" i="9"/>
  <c r="BV51" i="9" s="1"/>
  <c r="BQ51" i="9"/>
  <c r="BQ54" i="9" s="1"/>
  <c r="BP51" i="9"/>
  <c r="BO51" i="9"/>
  <c r="BM51" i="9"/>
  <c r="BN51" i="9" s="1"/>
  <c r="BL51" i="9"/>
  <c r="BK51" i="9"/>
  <c r="BI51" i="9"/>
  <c r="BH51" i="9"/>
  <c r="BG51" i="9"/>
  <c r="BA51" i="9"/>
  <c r="AZ51" i="9"/>
  <c r="AY51" i="9"/>
  <c r="BB51" i="9" s="1"/>
  <c r="AX51" i="9"/>
  <c r="AT51" i="9"/>
  <c r="AP51" i="9"/>
  <c r="AL51" i="9"/>
  <c r="AH51" i="9"/>
  <c r="Y51" i="9"/>
  <c r="Y54" i="9" s="1"/>
  <c r="X51" i="9"/>
  <c r="W51" i="9"/>
  <c r="V51" i="9"/>
  <c r="R51" i="9"/>
  <c r="N51" i="9"/>
  <c r="J51" i="9"/>
  <c r="F51" i="9"/>
  <c r="AW50" i="9"/>
  <c r="AV50" i="9"/>
  <c r="AU50" i="9"/>
  <c r="AS50" i="9"/>
  <c r="AR50" i="9"/>
  <c r="AQ50" i="9"/>
  <c r="AO50" i="9"/>
  <c r="AO63" i="9" s="1"/>
  <c r="AN50" i="9"/>
  <c r="AM50" i="9"/>
  <c r="AK50" i="9"/>
  <c r="AJ50" i="9"/>
  <c r="AI50" i="9"/>
  <c r="AG50" i="9"/>
  <c r="AF50" i="9"/>
  <c r="AE50" i="9"/>
  <c r="U50" i="9"/>
  <c r="T50" i="9"/>
  <c r="S50" i="9"/>
  <c r="Q50" i="9"/>
  <c r="P50" i="9"/>
  <c r="O50" i="9"/>
  <c r="M50" i="9"/>
  <c r="L50" i="9"/>
  <c r="K50" i="9"/>
  <c r="I50" i="9"/>
  <c r="H50" i="9"/>
  <c r="G50" i="9"/>
  <c r="E50" i="9"/>
  <c r="D50" i="9"/>
  <c r="C50" i="9"/>
  <c r="F50" i="9" s="1"/>
  <c r="BY49" i="9"/>
  <c r="BX49" i="9"/>
  <c r="BW49" i="9"/>
  <c r="BU49" i="9"/>
  <c r="BT49" i="9"/>
  <c r="BS49" i="9"/>
  <c r="BQ49" i="9"/>
  <c r="BP49" i="9"/>
  <c r="BO49" i="9"/>
  <c r="BR49" i="9" s="1"/>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J48" i="9" s="1"/>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R41" i="9" s="1"/>
  <c r="P41" i="9"/>
  <c r="O41" i="9"/>
  <c r="M41" i="9"/>
  <c r="L41" i="9"/>
  <c r="K41" i="9"/>
  <c r="I41" i="9"/>
  <c r="J41" i="9" s="1"/>
  <c r="H41" i="9"/>
  <c r="G41" i="9"/>
  <c r="E41" i="9"/>
  <c r="F41" i="9" s="1"/>
  <c r="D41" i="9"/>
  <c r="C41" i="9"/>
  <c r="BY40" i="9"/>
  <c r="BX40" i="9"/>
  <c r="BW40" i="9"/>
  <c r="BZ40" i="9" s="1"/>
  <c r="BU40" i="9"/>
  <c r="BT40" i="9"/>
  <c r="BS40" i="9"/>
  <c r="BV40" i="9" s="1"/>
  <c r="BQ40" i="9"/>
  <c r="BP40" i="9"/>
  <c r="BO40" i="9"/>
  <c r="BM40" i="9"/>
  <c r="BL40" i="9"/>
  <c r="BK40" i="9"/>
  <c r="BI40" i="9"/>
  <c r="BH40" i="9"/>
  <c r="BG40" i="9"/>
  <c r="BA40" i="9"/>
  <c r="AZ40" i="9"/>
  <c r="AY40" i="9"/>
  <c r="BB40" i="9" s="1"/>
  <c r="AX40" i="9"/>
  <c r="AT40" i="9"/>
  <c r="AP40" i="9"/>
  <c r="AL40" i="9"/>
  <c r="AH40" i="9"/>
  <c r="Y40" i="9"/>
  <c r="X40" i="9"/>
  <c r="W40" i="9"/>
  <c r="Z40" i="9" s="1"/>
  <c r="V40" i="9"/>
  <c r="R40" i="9"/>
  <c r="N40" i="9"/>
  <c r="J40" i="9"/>
  <c r="F40" i="9"/>
  <c r="BY39" i="9"/>
  <c r="BX39" i="9"/>
  <c r="BW39" i="9"/>
  <c r="BU39" i="9"/>
  <c r="BT39" i="9"/>
  <c r="BS39" i="9"/>
  <c r="BQ39" i="9"/>
  <c r="BR39" i="9" s="1"/>
  <c r="BP39" i="9"/>
  <c r="BO39" i="9"/>
  <c r="BM39" i="9"/>
  <c r="BL39" i="9"/>
  <c r="BK39" i="9"/>
  <c r="BI39" i="9"/>
  <c r="BH39" i="9"/>
  <c r="BG39" i="9"/>
  <c r="BA39" i="9"/>
  <c r="AZ39" i="9"/>
  <c r="AY39" i="9"/>
  <c r="BB39" i="9" s="1"/>
  <c r="AX39" i="9"/>
  <c r="AT39" i="9"/>
  <c r="AP39" i="9"/>
  <c r="AL39" i="9"/>
  <c r="AH39" i="9"/>
  <c r="Y39" i="9"/>
  <c r="X39" i="9"/>
  <c r="W39" i="9"/>
  <c r="Z39" i="9" s="1"/>
  <c r="V39" i="9"/>
  <c r="R39" i="9"/>
  <c r="N39" i="9"/>
  <c r="J39" i="9"/>
  <c r="F39" i="9"/>
  <c r="BY38" i="9"/>
  <c r="BX38" i="9"/>
  <c r="BW38" i="9"/>
  <c r="BZ38" i="9" s="1"/>
  <c r="BU38" i="9"/>
  <c r="BT38" i="9"/>
  <c r="BT41" i="9" s="1"/>
  <c r="BS38" i="9"/>
  <c r="BQ38" i="9"/>
  <c r="BP38" i="9"/>
  <c r="BP41" i="9" s="1"/>
  <c r="BO38" i="9"/>
  <c r="BM38" i="9"/>
  <c r="BL38" i="9"/>
  <c r="BK38" i="9"/>
  <c r="BK41" i="9" s="1"/>
  <c r="BI38" i="9"/>
  <c r="BH38" i="9"/>
  <c r="BG38" i="9"/>
  <c r="BA38" i="9"/>
  <c r="BA41" i="9" s="1"/>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R37" i="9" s="1"/>
  <c r="M37" i="9"/>
  <c r="L37" i="9"/>
  <c r="K37" i="9"/>
  <c r="I37" i="9"/>
  <c r="H37" i="9"/>
  <c r="G37" i="9"/>
  <c r="E37" i="9"/>
  <c r="D37" i="9"/>
  <c r="C37" i="9"/>
  <c r="BY36" i="9"/>
  <c r="BX36" i="9"/>
  <c r="BW36" i="9"/>
  <c r="BU36" i="9"/>
  <c r="BT36" i="9"/>
  <c r="BS36" i="9"/>
  <c r="BQ36" i="9"/>
  <c r="BP36" i="9"/>
  <c r="BO36" i="9"/>
  <c r="BN36" i="9"/>
  <c r="BM36" i="9"/>
  <c r="BL36" i="9"/>
  <c r="BK36" i="9"/>
  <c r="BI36" i="9"/>
  <c r="BH36" i="9"/>
  <c r="BG36" i="9"/>
  <c r="BA36" i="9"/>
  <c r="AZ36" i="9"/>
  <c r="AY36" i="9"/>
  <c r="AX36" i="9"/>
  <c r="AT36" i="9"/>
  <c r="AP36" i="9"/>
  <c r="AL36" i="9"/>
  <c r="AH36" i="9"/>
  <c r="Y36" i="9"/>
  <c r="Z36" i="9" s="1"/>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T33" i="9" s="1"/>
  <c r="AO33" i="9"/>
  <c r="AN33" i="9"/>
  <c r="AM33" i="9"/>
  <c r="AP33" i="9" s="1"/>
  <c r="AK33" i="9"/>
  <c r="AJ33" i="9"/>
  <c r="AI33" i="9"/>
  <c r="AG33" i="9"/>
  <c r="AF33" i="9"/>
  <c r="AE33" i="9"/>
  <c r="U33" i="9"/>
  <c r="T33" i="9"/>
  <c r="S33" i="9"/>
  <c r="Q33" i="9"/>
  <c r="P33" i="9"/>
  <c r="O33" i="9"/>
  <c r="M33" i="9"/>
  <c r="L33" i="9"/>
  <c r="K33" i="9"/>
  <c r="I33" i="9"/>
  <c r="H33" i="9"/>
  <c r="G33" i="9"/>
  <c r="E33" i="9"/>
  <c r="D33" i="9"/>
  <c r="C33" i="9"/>
  <c r="BY32" i="9"/>
  <c r="BX32" i="9"/>
  <c r="BW32" i="9"/>
  <c r="BZ32" i="9" s="1"/>
  <c r="BU32" i="9"/>
  <c r="BT32" i="9"/>
  <c r="BS32" i="9"/>
  <c r="BQ32" i="9"/>
  <c r="BP32" i="9"/>
  <c r="BO32" i="9"/>
  <c r="BM32" i="9"/>
  <c r="BL32" i="9"/>
  <c r="BK32" i="9"/>
  <c r="BI32" i="9"/>
  <c r="BH32" i="9"/>
  <c r="BG32" i="9"/>
  <c r="BA32" i="9"/>
  <c r="AZ32" i="9"/>
  <c r="AY32" i="9"/>
  <c r="AX32" i="9"/>
  <c r="AT32" i="9"/>
  <c r="AP32" i="9"/>
  <c r="AL32" i="9"/>
  <c r="AH32" i="9"/>
  <c r="Y32" i="9"/>
  <c r="X32" i="9"/>
  <c r="W32" i="9"/>
  <c r="W33" i="9" s="1"/>
  <c r="V32" i="9"/>
  <c r="R32" i="9"/>
  <c r="N32" i="9"/>
  <c r="J32" i="9"/>
  <c r="F32" i="9"/>
  <c r="BY31" i="9"/>
  <c r="BX31" i="9"/>
  <c r="BW31" i="9"/>
  <c r="BZ31" i="9" s="1"/>
  <c r="BU31" i="9"/>
  <c r="BT31" i="9"/>
  <c r="BS31" i="9"/>
  <c r="BQ31" i="9"/>
  <c r="BP31" i="9"/>
  <c r="BO31" i="9"/>
  <c r="BM31" i="9"/>
  <c r="BL31" i="9"/>
  <c r="BL33" i="9" s="1"/>
  <c r="BK31" i="9"/>
  <c r="BI31" i="9"/>
  <c r="CC31" i="9" s="1"/>
  <c r="BH31" i="9"/>
  <c r="BG31" i="9"/>
  <c r="BA31" i="9"/>
  <c r="AZ31" i="9"/>
  <c r="AY31" i="9"/>
  <c r="AX31" i="9"/>
  <c r="AT31" i="9"/>
  <c r="AP31" i="9"/>
  <c r="AL31" i="9"/>
  <c r="AH31" i="9"/>
  <c r="Y31" i="9"/>
  <c r="X31" i="9"/>
  <c r="W31" i="9"/>
  <c r="V31" i="9"/>
  <c r="R31" i="9"/>
  <c r="N31" i="9"/>
  <c r="J31" i="9"/>
  <c r="F31" i="9"/>
  <c r="BY30" i="9"/>
  <c r="BY33" i="9" s="1"/>
  <c r="BX30" i="9"/>
  <c r="BW30" i="9"/>
  <c r="BU30" i="9"/>
  <c r="BT30" i="9"/>
  <c r="BS30" i="9"/>
  <c r="BQ30" i="9"/>
  <c r="BP30" i="9"/>
  <c r="BO30" i="9"/>
  <c r="BM30" i="9"/>
  <c r="BL30" i="9"/>
  <c r="BK30" i="9"/>
  <c r="BI30" i="9"/>
  <c r="BH30" i="9"/>
  <c r="BG30" i="9"/>
  <c r="BA30" i="9"/>
  <c r="BA33" i="9" s="1"/>
  <c r="AZ30" i="9"/>
  <c r="AZ33" i="9" s="1"/>
  <c r="AY30" i="9"/>
  <c r="BB30" i="9" s="1"/>
  <c r="AX30" i="9"/>
  <c r="AT30" i="9"/>
  <c r="AP30" i="9"/>
  <c r="AL30" i="9"/>
  <c r="AH30" i="9"/>
  <c r="Y30" i="9"/>
  <c r="Y33" i="9" s="1"/>
  <c r="X30" i="9"/>
  <c r="W30" i="9"/>
  <c r="V30" i="9"/>
  <c r="R30" i="9"/>
  <c r="N30" i="9"/>
  <c r="J30" i="9"/>
  <c r="F30" i="9"/>
  <c r="AW29" i="9"/>
  <c r="AV29" i="9"/>
  <c r="AU29" i="9"/>
  <c r="AX29" i="9" s="1"/>
  <c r="AS29" i="9"/>
  <c r="AR29" i="9"/>
  <c r="AQ29" i="9"/>
  <c r="AT29" i="9" s="1"/>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V26" i="9" s="1"/>
  <c r="BT26" i="9"/>
  <c r="BS26" i="9"/>
  <c r="BQ26" i="9"/>
  <c r="BQ29" i="9" s="1"/>
  <c r="BP26" i="9"/>
  <c r="BO26" i="9"/>
  <c r="BM26" i="9"/>
  <c r="BL26" i="9"/>
  <c r="BK26" i="9"/>
  <c r="BI26" i="9"/>
  <c r="BH26" i="9"/>
  <c r="BG26" i="9"/>
  <c r="BA26" i="9"/>
  <c r="AZ26" i="9"/>
  <c r="AZ29" i="9" s="1"/>
  <c r="AY26" i="9"/>
  <c r="AX26" i="9"/>
  <c r="AT26" i="9"/>
  <c r="AP26" i="9"/>
  <c r="AL26" i="9"/>
  <c r="AH26" i="9"/>
  <c r="Y26" i="9"/>
  <c r="Y29" i="9" s="1"/>
  <c r="X26" i="9"/>
  <c r="W26" i="9"/>
  <c r="Z26" i="9" s="1"/>
  <c r="V26" i="9"/>
  <c r="R26" i="9"/>
  <c r="N26" i="9"/>
  <c r="J26" i="9"/>
  <c r="F26" i="9"/>
  <c r="AW20" i="9"/>
  <c r="AV20" i="9"/>
  <c r="AU20" i="9"/>
  <c r="AS20" i="9"/>
  <c r="AR20" i="9"/>
  <c r="AQ20" i="9"/>
  <c r="AO20" i="9"/>
  <c r="AN20" i="9"/>
  <c r="AM20" i="9"/>
  <c r="AK20" i="9"/>
  <c r="AJ20" i="9"/>
  <c r="AI20" i="9"/>
  <c r="AL20" i="9" s="1"/>
  <c r="AG20" i="9"/>
  <c r="AF20" i="9"/>
  <c r="AE20" i="9"/>
  <c r="U20" i="9"/>
  <c r="T20" i="9"/>
  <c r="S20" i="9"/>
  <c r="Q20" i="9"/>
  <c r="P20" i="9"/>
  <c r="P21" i="9" s="1"/>
  <c r="O20" i="9"/>
  <c r="R20" i="9" s="1"/>
  <c r="M20" i="9"/>
  <c r="L20" i="9"/>
  <c r="K20" i="9"/>
  <c r="I20" i="9"/>
  <c r="H20" i="9"/>
  <c r="G20" i="9"/>
  <c r="E20" i="9"/>
  <c r="D20" i="9"/>
  <c r="C20" i="9"/>
  <c r="C21" i="9" s="1"/>
  <c r="BY19" i="9"/>
  <c r="BX19" i="9"/>
  <c r="BW19" i="9"/>
  <c r="BU19" i="9"/>
  <c r="BT19" i="9"/>
  <c r="BS19" i="9"/>
  <c r="BV19" i="9" s="1"/>
  <c r="BQ19" i="9"/>
  <c r="BP19" i="9"/>
  <c r="BO19" i="9"/>
  <c r="BM19" i="9"/>
  <c r="BL19" i="9"/>
  <c r="BK19" i="9"/>
  <c r="BI19" i="9"/>
  <c r="BH19" i="9"/>
  <c r="CB19" i="9" s="1"/>
  <c r="BG19" i="9"/>
  <c r="BA19" i="9"/>
  <c r="AZ19" i="9"/>
  <c r="AY19" i="9"/>
  <c r="AX19" i="9"/>
  <c r="AT19" i="9"/>
  <c r="AP19" i="9"/>
  <c r="AL19" i="9"/>
  <c r="AH19" i="9"/>
  <c r="Y19" i="9"/>
  <c r="X19" i="9"/>
  <c r="W19" i="9"/>
  <c r="V19" i="9"/>
  <c r="R19" i="9"/>
  <c r="N19" i="9"/>
  <c r="J19" i="9"/>
  <c r="F19" i="9"/>
  <c r="BY18" i="9"/>
  <c r="BZ18" i="9" s="1"/>
  <c r="BX18" i="9"/>
  <c r="BW18" i="9"/>
  <c r="BU18" i="9"/>
  <c r="BT18" i="9"/>
  <c r="BS18" i="9"/>
  <c r="BQ18" i="9"/>
  <c r="BP18" i="9"/>
  <c r="BO18" i="9"/>
  <c r="BR18" i="9" s="1"/>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U20" i="9" s="1"/>
  <c r="BT17" i="9"/>
  <c r="BS17" i="9"/>
  <c r="BQ17" i="9"/>
  <c r="BP17" i="9"/>
  <c r="BO17" i="9"/>
  <c r="BM17" i="9"/>
  <c r="BL17" i="9"/>
  <c r="BL20" i="9" s="1"/>
  <c r="BK17" i="9"/>
  <c r="BI17" i="9"/>
  <c r="BH17" i="9"/>
  <c r="BG17" i="9"/>
  <c r="BJ17" i="9" s="1"/>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L16" i="9" s="1"/>
  <c r="AJ16" i="9"/>
  <c r="AI16" i="9"/>
  <c r="AG16" i="9"/>
  <c r="AF16" i="9"/>
  <c r="AE16" i="9"/>
  <c r="U16" i="9"/>
  <c r="T16" i="9"/>
  <c r="S16" i="9"/>
  <c r="Q16" i="9"/>
  <c r="R16" i="9" s="1"/>
  <c r="P16" i="9"/>
  <c r="O16" i="9"/>
  <c r="M16" i="9"/>
  <c r="L16" i="9"/>
  <c r="K16" i="9"/>
  <c r="I16" i="9"/>
  <c r="H16" i="9"/>
  <c r="G16" i="9"/>
  <c r="E16" i="9"/>
  <c r="D16" i="9"/>
  <c r="C16" i="9"/>
  <c r="F16" i="9" s="1"/>
  <c r="BY15" i="9"/>
  <c r="BX15" i="9"/>
  <c r="BW15" i="9"/>
  <c r="BU15" i="9"/>
  <c r="BT15" i="9"/>
  <c r="BS15" i="9"/>
  <c r="BQ15" i="9"/>
  <c r="BP15" i="9"/>
  <c r="BO15" i="9"/>
  <c r="BM15" i="9"/>
  <c r="CC15" i="9" s="1"/>
  <c r="BL15" i="9"/>
  <c r="BK15" i="9"/>
  <c r="BI15" i="9"/>
  <c r="BH15" i="9"/>
  <c r="BG15" i="9"/>
  <c r="BA15" i="9"/>
  <c r="AZ15" i="9"/>
  <c r="AY15" i="9"/>
  <c r="BB15" i="9" s="1"/>
  <c r="AX15" i="9"/>
  <c r="AT15" i="9"/>
  <c r="AP15" i="9"/>
  <c r="AL15" i="9"/>
  <c r="AH15" i="9"/>
  <c r="Y15" i="9"/>
  <c r="X15" i="9"/>
  <c r="W15" i="9"/>
  <c r="Z15" i="9" s="1"/>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Z13" i="9" s="1"/>
  <c r="BU13" i="9"/>
  <c r="BT13" i="9"/>
  <c r="BT16" i="9" s="1"/>
  <c r="BS13" i="9"/>
  <c r="BQ13" i="9"/>
  <c r="BP13" i="9"/>
  <c r="BO13" i="9"/>
  <c r="BM13" i="9"/>
  <c r="BL13" i="9"/>
  <c r="BK13" i="9"/>
  <c r="BI13" i="9"/>
  <c r="BH13" i="9"/>
  <c r="BG13" i="9"/>
  <c r="BJ13" i="9" s="1"/>
  <c r="BA13" i="9"/>
  <c r="AZ13" i="9"/>
  <c r="AY13" i="9"/>
  <c r="AX13" i="9"/>
  <c r="AT13" i="9"/>
  <c r="AP13" i="9"/>
  <c r="AL13" i="9"/>
  <c r="AH13" i="9"/>
  <c r="Y13" i="9"/>
  <c r="Y16" i="9" s="1"/>
  <c r="X13" i="9"/>
  <c r="X16" i="9" s="1"/>
  <c r="W13" i="9"/>
  <c r="V13" i="9"/>
  <c r="R13" i="9"/>
  <c r="N13" i="9"/>
  <c r="J13" i="9"/>
  <c r="F13" i="9"/>
  <c r="AW12" i="9"/>
  <c r="AV12" i="9"/>
  <c r="AU12" i="9"/>
  <c r="AX12" i="9" s="1"/>
  <c r="AS12" i="9"/>
  <c r="AR12" i="9"/>
  <c r="AQ12" i="9"/>
  <c r="AO12" i="9"/>
  <c r="AN12" i="9"/>
  <c r="AM12" i="9"/>
  <c r="AK12" i="9"/>
  <c r="AJ12" i="9"/>
  <c r="AI12" i="9"/>
  <c r="AG12" i="9"/>
  <c r="AF12" i="9"/>
  <c r="AE12" i="9"/>
  <c r="U12" i="9"/>
  <c r="T12" i="9"/>
  <c r="S12" i="9"/>
  <c r="Q12" i="9"/>
  <c r="P12" i="9"/>
  <c r="O12" i="9"/>
  <c r="M12" i="9"/>
  <c r="L12" i="9"/>
  <c r="K12" i="9"/>
  <c r="N12" i="9" s="1"/>
  <c r="I12" i="9"/>
  <c r="H12" i="9"/>
  <c r="G12" i="9"/>
  <c r="E12" i="9"/>
  <c r="D12" i="9"/>
  <c r="C12" i="9"/>
  <c r="BY11" i="9"/>
  <c r="BX11" i="9"/>
  <c r="BW11" i="9"/>
  <c r="BZ11" i="9" s="1"/>
  <c r="BU11" i="9"/>
  <c r="BT11" i="9"/>
  <c r="BS11" i="9"/>
  <c r="BQ11" i="9"/>
  <c r="BP11" i="9"/>
  <c r="BO11" i="9"/>
  <c r="BM11" i="9"/>
  <c r="BL11" i="9"/>
  <c r="BK11" i="9"/>
  <c r="BI11" i="9"/>
  <c r="BH11" i="9"/>
  <c r="BG11" i="9"/>
  <c r="BA11" i="9"/>
  <c r="AZ11" i="9"/>
  <c r="AY11" i="9"/>
  <c r="BB11" i="9" s="1"/>
  <c r="AX11" i="9"/>
  <c r="AT11" i="9"/>
  <c r="AP11" i="9"/>
  <c r="AL11" i="9"/>
  <c r="AH11" i="9"/>
  <c r="Y11" i="9"/>
  <c r="X11" i="9"/>
  <c r="W11" i="9"/>
  <c r="V11" i="9"/>
  <c r="R11" i="9"/>
  <c r="N11" i="9"/>
  <c r="J11" i="9"/>
  <c r="F11" i="9"/>
  <c r="BY10" i="9"/>
  <c r="BX10" i="9"/>
  <c r="BW10" i="9"/>
  <c r="BZ10" i="9" s="1"/>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N9" i="9" s="1"/>
  <c r="BI9" i="9"/>
  <c r="BH9" i="9"/>
  <c r="BG9" i="9"/>
  <c r="BA9" i="9"/>
  <c r="BA12" i="9" s="1"/>
  <c r="AZ9" i="9"/>
  <c r="AY9" i="9"/>
  <c r="AX9" i="9"/>
  <c r="AT9" i="9"/>
  <c r="AP9" i="9"/>
  <c r="AL9" i="9"/>
  <c r="AH9" i="9"/>
  <c r="Y9" i="9"/>
  <c r="Y12" i="9" s="1"/>
  <c r="X9" i="9"/>
  <c r="W9" i="9"/>
  <c r="V9" i="9"/>
  <c r="R9" i="9"/>
  <c r="N9" i="9"/>
  <c r="J9" i="9"/>
  <c r="F9" i="9"/>
  <c r="AW8" i="9"/>
  <c r="AV8" i="9"/>
  <c r="AU8" i="9"/>
  <c r="AS8" i="9"/>
  <c r="AR8" i="9"/>
  <c r="AQ8" i="9"/>
  <c r="AP8" i="9"/>
  <c r="AO8" i="9"/>
  <c r="AN8" i="9"/>
  <c r="AM8" i="9"/>
  <c r="AK8" i="9"/>
  <c r="AJ8" i="9"/>
  <c r="AI8" i="9"/>
  <c r="AG8" i="9"/>
  <c r="AH8" i="9" s="1"/>
  <c r="AF8" i="9"/>
  <c r="AE8" i="9"/>
  <c r="U8" i="9"/>
  <c r="T8" i="9"/>
  <c r="S8" i="9"/>
  <c r="Q8" i="9"/>
  <c r="P8" i="9"/>
  <c r="O8" i="9"/>
  <c r="N8" i="9"/>
  <c r="M8" i="9"/>
  <c r="L8" i="9"/>
  <c r="K8" i="9"/>
  <c r="I8" i="9"/>
  <c r="H8" i="9"/>
  <c r="G8" i="9"/>
  <c r="E8" i="9"/>
  <c r="F8" i="9" s="1"/>
  <c r="D8" i="9"/>
  <c r="C8" i="9"/>
  <c r="BY7" i="9"/>
  <c r="BX7" i="9"/>
  <c r="BW7" i="9"/>
  <c r="BU7" i="9"/>
  <c r="BT7" i="9"/>
  <c r="BS7" i="9"/>
  <c r="BR7" i="9"/>
  <c r="BQ7" i="9"/>
  <c r="BP7" i="9"/>
  <c r="BO7" i="9"/>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Z6" i="9" s="1"/>
  <c r="V6" i="9"/>
  <c r="R6" i="9"/>
  <c r="N6" i="9"/>
  <c r="J6" i="9"/>
  <c r="F6" i="9"/>
  <c r="BY5" i="9"/>
  <c r="BX5" i="9"/>
  <c r="BX8" i="9" s="1"/>
  <c r="BW5" i="9"/>
  <c r="BU5" i="9"/>
  <c r="BT5" i="9"/>
  <c r="BT8" i="9" s="1"/>
  <c r="BS5" i="9"/>
  <c r="BQ5" i="9"/>
  <c r="BQ8" i="9" s="1"/>
  <c r="BP5" i="9"/>
  <c r="BP8" i="9" s="1"/>
  <c r="BO5" i="9"/>
  <c r="BM5" i="9"/>
  <c r="BL5" i="9"/>
  <c r="BK5" i="9"/>
  <c r="BI5" i="9"/>
  <c r="BH5" i="9"/>
  <c r="BG5" i="9"/>
  <c r="BA5" i="9"/>
  <c r="AZ5" i="9"/>
  <c r="AY5" i="9"/>
  <c r="AX5" i="9"/>
  <c r="AT5" i="9"/>
  <c r="AP5" i="9"/>
  <c r="AL5" i="9"/>
  <c r="AH5" i="9"/>
  <c r="Y5" i="9"/>
  <c r="Z5" i="9" s="1"/>
  <c r="X5" i="9"/>
  <c r="W5" i="9"/>
  <c r="V5" i="9"/>
  <c r="R5" i="9"/>
  <c r="N5" i="9"/>
  <c r="J5" i="9"/>
  <c r="F5" i="9"/>
  <c r="AJ26" i="4"/>
  <c r="AK26" i="4"/>
  <c r="AL26" i="4"/>
  <c r="AS126" i="9" l="1"/>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CC97" i="9"/>
  <c r="AV105" i="9"/>
  <c r="BV118" i="9"/>
  <c r="AL121" i="9"/>
  <c r="AE147" i="9"/>
  <c r="BG146" i="9"/>
  <c r="BP146" i="9"/>
  <c r="BB162" i="9"/>
  <c r="DD168"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Y84" i="9" s="1"/>
  <c r="BR82" i="9"/>
  <c r="AH83" i="9"/>
  <c r="CB93" i="9"/>
  <c r="AZ96" i="9"/>
  <c r="BG100" i="9"/>
  <c r="BJ100" i="9" s="1"/>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CD132" i="9" s="1"/>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63"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7" i="9" s="1"/>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7" i="9" s="1"/>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N33" i="9"/>
  <c r="BJ34" i="9"/>
  <c r="BT37" i="9"/>
  <c r="BT42" i="9" s="1"/>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X21" i="9" s="1"/>
  <c r="BV10" i="9"/>
  <c r="BN11" i="9"/>
  <c r="BU12" i="9"/>
  <c r="V12" i="9"/>
  <c r="BR15" i="9"/>
  <c r="AX16" i="9"/>
  <c r="BT20" i="9"/>
  <c r="CC18" i="9"/>
  <c r="CD18" i="9" s="1"/>
  <c r="BV18" i="9"/>
  <c r="M21" i="9"/>
  <c r="AT20" i="9"/>
  <c r="BW20" i="9"/>
  <c r="BZ20" i="9" s="1"/>
  <c r="BT29" i="9"/>
  <c r="BV27" i="9"/>
  <c r="BU33" i="9"/>
  <c r="BT33" i="9"/>
  <c r="AH33" i="9"/>
  <c r="AZ37" i="9"/>
  <c r="BB35" i="9"/>
  <c r="BM37" i="9"/>
  <c r="BM42" i="9" s="1"/>
  <c r="BZ36" i="9"/>
  <c r="BX41" i="9"/>
  <c r="BR48" i="9"/>
  <c r="CC52" i="9"/>
  <c r="CC56" i="9"/>
  <c r="C63" i="9"/>
  <c r="F63" i="9" s="1"/>
  <c r="BK71" i="9"/>
  <c r="BN71" i="9" s="1"/>
  <c r="BL83" i="9"/>
  <c r="R104" i="9"/>
  <c r="O105" i="9"/>
  <c r="X41" i="9"/>
  <c r="AZ41" i="9"/>
  <c r="AZ42" i="9" s="1"/>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CC83" i="9" s="1"/>
  <c r="BZ81" i="9"/>
  <c r="BB82" i="9"/>
  <c r="V83" i="9"/>
  <c r="CC90" i="9"/>
  <c r="BT92" i="9"/>
  <c r="BX96" i="9"/>
  <c r="BJ94" i="9"/>
  <c r="BV95" i="9"/>
  <c r="R96" i="9"/>
  <c r="AZ100" i="9"/>
  <c r="BX100" i="9"/>
  <c r="BX104" i="9"/>
  <c r="BX105" i="9" s="1"/>
  <c r="Z103" i="9"/>
  <c r="E105" i="9"/>
  <c r="AP104" i="9"/>
  <c r="CC111" i="9"/>
  <c r="BJ114" i="9"/>
  <c r="AL117" i="9"/>
  <c r="X121" i="9"/>
  <c r="CA123" i="9"/>
  <c r="CA125" i="9" s="1"/>
  <c r="BJ123" i="9"/>
  <c r="AQ126" i="9"/>
  <c r="CA165" i="9"/>
  <c r="L42" i="9"/>
  <c r="BU50" i="9"/>
  <c r="V50" i="9"/>
  <c r="AX50" i="9"/>
  <c r="Z51" i="9"/>
  <c r="BX58" i="9"/>
  <c r="BX63" i="9" s="1"/>
  <c r="Z56" i="9"/>
  <c r="F58" i="9"/>
  <c r="BT62" i="9"/>
  <c r="BT63" i="9" s="1"/>
  <c r="BJ60" i="9"/>
  <c r="CB61" i="9"/>
  <c r="L63" i="9"/>
  <c r="AM63" i="9"/>
  <c r="AP63" i="9" s="1"/>
  <c r="BR68" i="9"/>
  <c r="AH71" i="9"/>
  <c r="BL79" i="9"/>
  <c r="BU79" i="9"/>
  <c r="BU84" i="9" s="1"/>
  <c r="BJ77" i="9"/>
  <c r="BH79" i="9"/>
  <c r="BV78" i="9"/>
  <c r="AH79" i="9"/>
  <c r="BQ83" i="9"/>
  <c r="BQ84" i="9" s="1"/>
  <c r="BB81" i="9"/>
  <c r="BR81" i="9"/>
  <c r="BZ82" i="9"/>
  <c r="L84" i="9"/>
  <c r="AV84" i="9"/>
  <c r="BV90" i="9"/>
  <c r="R92" i="9"/>
  <c r="CA94" i="9"/>
  <c r="BR98" i="9"/>
  <c r="Z102" i="9"/>
  <c r="BA104" i="9"/>
  <c r="BA105" i="9" s="1"/>
  <c r="J117" i="9"/>
  <c r="CC119" i="9"/>
  <c r="BY159" i="9"/>
  <c r="Y163" i="9"/>
  <c r="Z160" i="9"/>
  <c r="BY58" i="9"/>
  <c r="BT58" i="9"/>
  <c r="M63" i="9"/>
  <c r="N63" i="9" s="1"/>
  <c r="AN63" i="9"/>
  <c r="Y71" i="9"/>
  <c r="AZ71" i="9"/>
  <c r="Y79" i="9"/>
  <c r="AZ79" i="9"/>
  <c r="BL92" i="9"/>
  <c r="AY104" i="9"/>
  <c r="BB104" i="9" s="1"/>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X63" i="9" s="1"/>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CD74" i="9" s="1"/>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BB138" i="9" s="1"/>
  <c r="Y146" i="9"/>
  <c r="Z146" i="9" s="1"/>
  <c r="BX163" i="9"/>
  <c r="X163" i="9"/>
  <c r="CA162" i="9"/>
  <c r="X167" i="9"/>
  <c r="EH147" i="2"/>
  <c r="DJ163" i="2"/>
  <c r="DR163" i="2"/>
  <c r="DJ167" i="2"/>
  <c r="DR167" i="2"/>
  <c r="EI155" i="2"/>
  <c r="EQ155" i="2"/>
  <c r="EK163" i="2"/>
  <c r="EK167"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63" i="2"/>
  <c r="DS163" i="2"/>
  <c r="DK167" i="2"/>
  <c r="DS167" i="2"/>
  <c r="EJ155" i="2"/>
  <c r="ER155" i="2"/>
  <c r="EL163" i="2"/>
  <c r="EL167"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63" i="2"/>
  <c r="DL167" i="2"/>
  <c r="EK155" i="2"/>
  <c r="EM163" i="2"/>
  <c r="EM167" i="2"/>
  <c r="EM134" i="2"/>
  <c r="EM138" i="2"/>
  <c r="EM146" i="2"/>
  <c r="EK113" i="2"/>
  <c r="EK117" i="2"/>
  <c r="EK121" i="2"/>
  <c r="EK125" i="2"/>
  <c r="EI92" i="2"/>
  <c r="EQ92" i="2"/>
  <c r="EI96" i="2"/>
  <c r="EQ96" i="2"/>
  <c r="EI100" i="2"/>
  <c r="EI104" i="2"/>
  <c r="EQ104" i="2"/>
  <c r="EO71" i="2"/>
  <c r="EO75" i="2"/>
  <c r="EO79" i="2"/>
  <c r="EO83" i="2"/>
  <c r="DX105" i="2"/>
  <c r="EF105" i="2"/>
  <c r="EC105" i="2"/>
  <c r="DX147" i="2"/>
  <c r="EC147" i="2"/>
  <c r="DM163" i="2"/>
  <c r="DM167" i="2"/>
  <c r="EL155" i="2"/>
  <c r="EN163" i="2"/>
  <c r="EN167"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CD116" i="9" s="1"/>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63" i="2"/>
  <c r="DN167" i="2"/>
  <c r="EM155" i="2"/>
  <c r="EO163" i="2"/>
  <c r="EO167" i="2"/>
  <c r="EO134" i="2"/>
  <c r="EO138" i="2"/>
  <c r="EO142" i="2"/>
  <c r="EO146" i="2"/>
  <c r="EM113" i="2"/>
  <c r="EM117" i="2"/>
  <c r="EM121" i="2"/>
  <c r="EM125" i="2"/>
  <c r="EK92" i="2"/>
  <c r="EK96" i="2"/>
  <c r="EK100" i="2"/>
  <c r="EK104" i="2"/>
  <c r="EI71" i="2"/>
  <c r="EQ71" i="2"/>
  <c r="EI75" i="2"/>
  <c r="EQ75" i="2"/>
  <c r="EI79" i="2"/>
  <c r="EQ79" i="2"/>
  <c r="EI83" i="2"/>
  <c r="EQ83" i="2"/>
  <c r="BM113" i="9"/>
  <c r="Z115" i="9"/>
  <c r="X117" i="9"/>
  <c r="X126" i="9" s="1"/>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BM147" i="9" s="1"/>
  <c r="AF147" i="9"/>
  <c r="AH155" i="9"/>
  <c r="BR157" i="9"/>
  <c r="V159" i="9"/>
  <c r="AP159" i="9"/>
  <c r="BU163" i="9"/>
  <c r="BS163" i="9"/>
  <c r="V163" i="9"/>
  <c r="AX163" i="9"/>
  <c r="BN166" i="9"/>
  <c r="DO155" i="2"/>
  <c r="DZ105" i="2"/>
  <c r="EH105" i="2"/>
  <c r="EE105" i="2"/>
  <c r="EA126" i="2"/>
  <c r="DO163" i="2"/>
  <c r="DO167" i="2"/>
  <c r="EN155" i="2"/>
  <c r="EP163" i="2"/>
  <c r="EP167"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AL126" i="9" s="1"/>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63" i="2"/>
  <c r="DP167" i="2"/>
  <c r="EO155" i="2"/>
  <c r="EI163" i="2"/>
  <c r="EQ163" i="2"/>
  <c r="EI167" i="2"/>
  <c r="EQ167"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63" i="2"/>
  <c r="EJ167" i="2"/>
  <c r="EJ134" i="2"/>
  <c r="EJ138" i="2"/>
  <c r="EJ142" i="2"/>
  <c r="ER142" i="2"/>
  <c r="EJ146" i="2"/>
  <c r="EP125" i="2"/>
  <c r="EN100" i="2"/>
  <c r="EL83" i="2"/>
  <c r="BR156" i="9"/>
  <c r="N159" i="9"/>
  <c r="CC158" i="9"/>
  <c r="EC168" i="2"/>
  <c r="BJ156" i="9"/>
  <c r="AH159" i="9"/>
  <c r="G168" i="9"/>
  <c r="CA156" i="9"/>
  <c r="BH159" i="9"/>
  <c r="BI159" i="9"/>
  <c r="DX168" i="2"/>
  <c r="EF168" i="2"/>
  <c r="DY168" i="2"/>
  <c r="EG168" i="2"/>
  <c r="DZ168" i="2"/>
  <c r="EH168" i="2"/>
  <c r="DJ159" i="2"/>
  <c r="DR159" i="2"/>
  <c r="AT155" i="9"/>
  <c r="V155" i="9"/>
  <c r="R155" i="9"/>
  <c r="BV154" i="9"/>
  <c r="BO159" i="9"/>
  <c r="BP159" i="9"/>
  <c r="BQ159" i="9"/>
  <c r="EI159" i="2"/>
  <c r="EQ159" i="2"/>
  <c r="EJ159" i="2"/>
  <c r="ER159" i="2"/>
  <c r="EA168" i="2"/>
  <c r="EL159" i="2"/>
  <c r="EE168" i="2"/>
  <c r="EB168" i="2"/>
  <c r="EM159" i="2"/>
  <c r="EK159" i="2"/>
  <c r="EN159" i="2"/>
  <c r="EO159" i="2"/>
  <c r="DK159" i="2"/>
  <c r="DS159" i="2"/>
  <c r="DL159" i="2"/>
  <c r="DM159" i="2"/>
  <c r="DN159" i="2"/>
  <c r="DO159" i="2"/>
  <c r="DP159" i="2"/>
  <c r="DQ155" i="2"/>
  <c r="DJ155" i="2"/>
  <c r="DR155" i="2"/>
  <c r="DK155" i="2"/>
  <c r="DS155" i="2"/>
  <c r="DL155" i="2"/>
  <c r="DM155" i="2"/>
  <c r="DB168" i="2"/>
  <c r="DN155" i="2"/>
  <c r="CZ168" i="2"/>
  <c r="DH168" i="2"/>
  <c r="DC168" i="2"/>
  <c r="CY168" i="2"/>
  <c r="DG168" i="2"/>
  <c r="DA168" i="2"/>
  <c r="DI168" i="2"/>
  <c r="DE168" i="2"/>
  <c r="EG126" i="2"/>
  <c r="DZ84" i="2"/>
  <c r="EH84" i="2"/>
  <c r="DY105" i="2"/>
  <c r="EG105" i="2"/>
  <c r="EF126" i="2"/>
  <c r="EE147" i="2"/>
  <c r="ED168" i="2"/>
  <c r="EF147" i="2"/>
  <c r="DF168" i="2"/>
  <c r="BP155" i="9"/>
  <c r="N155" i="9"/>
  <c r="BO155" i="9"/>
  <c r="AW168" i="9"/>
  <c r="BV153" i="9"/>
  <c r="BT155" i="9"/>
  <c r="AZ146" i="9"/>
  <c r="AZ147" i="9" s="1"/>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CD59" i="9" s="1"/>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V33" i="9" s="1"/>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C8" i="9"/>
  <c r="C42" i="9"/>
  <c r="F42" i="9" s="1"/>
  <c r="F37" i="9"/>
  <c r="AH63" i="9"/>
  <c r="AI84" i="9"/>
  <c r="AL84" i="9" s="1"/>
  <c r="AL75" i="9"/>
  <c r="K21" i="9"/>
  <c r="N21" i="9" s="1"/>
  <c r="BW29" i="9"/>
  <c r="BZ29" i="9" s="1"/>
  <c r="BZ26" i="9"/>
  <c r="BO41" i="9"/>
  <c r="BR40" i="9"/>
  <c r="BA8" i="9"/>
  <c r="BM12" i="9"/>
  <c r="BM21" i="9" s="1"/>
  <c r="BQ16" i="9"/>
  <c r="BO16" i="9"/>
  <c r="BR16" i="9" s="1"/>
  <c r="BS20" i="9"/>
  <c r="BV17" i="9"/>
  <c r="CC17" i="9"/>
  <c r="CC20" i="9" s="1"/>
  <c r="H21" i="9"/>
  <c r="V20" i="9"/>
  <c r="AK21" i="9"/>
  <c r="BG29" i="9"/>
  <c r="CA26" i="9"/>
  <c r="BJ26" i="9"/>
  <c r="CC28" i="9"/>
  <c r="CA28" i="9"/>
  <c r="BS37" i="9"/>
  <c r="BV37" i="9" s="1"/>
  <c r="BV34" i="9"/>
  <c r="CA40" i="9"/>
  <c r="CD40" i="9" s="1"/>
  <c r="BJ40" i="9"/>
  <c r="N41" i="9"/>
  <c r="M42" i="9"/>
  <c r="AE42" i="9"/>
  <c r="BV49" i="9"/>
  <c r="BS50" i="9"/>
  <c r="BV50" i="9" s="1"/>
  <c r="BH58" i="9"/>
  <c r="CB55" i="9"/>
  <c r="BG58" i="9"/>
  <c r="CA75" i="9"/>
  <c r="BN8" i="9"/>
  <c r="BK16" i="9"/>
  <c r="BN16" i="9" s="1"/>
  <c r="BN13" i="9"/>
  <c r="W8" i="9"/>
  <c r="Z8" i="9" s="1"/>
  <c r="CD32" i="9"/>
  <c r="BS8" i="9"/>
  <c r="BV8" i="9" s="1"/>
  <c r="BA21" i="9"/>
  <c r="BA29" i="9"/>
  <c r="BZ34" i="9"/>
  <c r="BZ39" i="9"/>
  <c r="BW8" i="9"/>
  <c r="BZ8" i="9" s="1"/>
  <c r="BZ5" i="9"/>
  <c r="AY8" i="9"/>
  <c r="BB5" i="9"/>
  <c r="BO8" i="9"/>
  <c r="BR8" i="9" s="1"/>
  <c r="BR5" i="9"/>
  <c r="BN6" i="9"/>
  <c r="BI8" i="9"/>
  <c r="BO12" i="9"/>
  <c r="BR9" i="9"/>
  <c r="BV11" i="9"/>
  <c r="Z12" i="9"/>
  <c r="BS12" i="9"/>
  <c r="BV12" i="9" s="1"/>
  <c r="BI16" i="9"/>
  <c r="CC13" i="9"/>
  <c r="BR13" i="9"/>
  <c r="CA13" i="9"/>
  <c r="BR14" i="9"/>
  <c r="BV15" i="9"/>
  <c r="BT21" i="9"/>
  <c r="BZ19" i="9"/>
  <c r="I21" i="9"/>
  <c r="AP20" i="9"/>
  <c r="S21" i="9"/>
  <c r="CC26" i="9"/>
  <c r="BB27" i="9"/>
  <c r="BJ28" i="9"/>
  <c r="BK29" i="9"/>
  <c r="BN29" i="9" s="1"/>
  <c r="BG33" i="9"/>
  <c r="CA30" i="9"/>
  <c r="BJ30" i="9"/>
  <c r="BN32" i="9"/>
  <c r="R33" i="9"/>
  <c r="AY33" i="9"/>
  <c r="BB33" i="9" s="1"/>
  <c r="BK37" i="9"/>
  <c r="BN34" i="9"/>
  <c r="CA35" i="9"/>
  <c r="BJ35" i="9"/>
  <c r="BB36" i="9"/>
  <c r="BW37" i="9"/>
  <c r="BZ37" i="9" s="1"/>
  <c r="Z41" i="9"/>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CA20" i="9"/>
  <c r="BG8" i="9"/>
  <c r="CA5" i="9"/>
  <c r="BJ5" i="9"/>
  <c r="CA7" i="9"/>
  <c r="CD7" i="9" s="1"/>
  <c r="BS16" i="9"/>
  <c r="BV16" i="9" s="1"/>
  <c r="BV13" i="9"/>
  <c r="BK20" i="9"/>
  <c r="BN17" i="9"/>
  <c r="BU21" i="9"/>
  <c r="BG20" i="9"/>
  <c r="AU21" i="9"/>
  <c r="AX21" i="9" s="1"/>
  <c r="BH33" i="9"/>
  <c r="CB30" i="9"/>
  <c r="CB33" i="9" s="1"/>
  <c r="CA31" i="9"/>
  <c r="CD31" i="9" s="1"/>
  <c r="BJ31" i="9"/>
  <c r="W37" i="9"/>
  <c r="Z37" i="9" s="1"/>
  <c r="Z34" i="9"/>
  <c r="AY37" i="9"/>
  <c r="BB37" i="9" s="1"/>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A63" i="9" s="1"/>
  <c r="BS58" i="9"/>
  <c r="BV58" i="9" s="1"/>
  <c r="BV55" i="9"/>
  <c r="BR56" i="9"/>
  <c r="BR61" i="9"/>
  <c r="V62" i="9"/>
  <c r="AK63" i="9"/>
  <c r="BA71" i="9"/>
  <c r="BB71" i="9" s="1"/>
  <c r="BW71" i="9"/>
  <c r="BZ71" i="9" s="1"/>
  <c r="BZ68" i="9"/>
  <c r="CA70" i="9"/>
  <c r="BJ70" i="9"/>
  <c r="BY75" i="9"/>
  <c r="BZ75" i="9" s="1"/>
  <c r="AY79" i="9"/>
  <c r="BZ90" i="9"/>
  <c r="BW92" i="9"/>
  <c r="CA95" i="9"/>
  <c r="BN95" i="9"/>
  <c r="AF105" i="9"/>
  <c r="BA42" i="9"/>
  <c r="BA50" i="9"/>
  <c r="CD6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CA58" i="9" s="1"/>
  <c r="BJ56" i="9"/>
  <c r="BO58" i="9"/>
  <c r="BR58" i="9" s="1"/>
  <c r="CA61" i="9"/>
  <c r="CD61" i="9" s="1"/>
  <c r="BJ61" i="9"/>
  <c r="N62" i="9"/>
  <c r="AX62" i="9"/>
  <c r="BX71" i="9"/>
  <c r="BO71" i="9"/>
  <c r="BR71" i="9" s="1"/>
  <c r="BH75" i="9"/>
  <c r="BM79" i="9"/>
  <c r="CC76" i="9"/>
  <c r="C84" i="9"/>
  <c r="AM84" i="9"/>
  <c r="O84" i="9"/>
  <c r="R84" i="9" s="1"/>
  <c r="BZ89" i="9"/>
  <c r="D105" i="9"/>
  <c r="AG105" i="9"/>
  <c r="AO105" i="9"/>
  <c r="AP105" i="9" s="1"/>
  <c r="AW105" i="9"/>
  <c r="BL138" i="9"/>
  <c r="BL147" i="9" s="1"/>
  <c r="CB137" i="9"/>
  <c r="CA141" i="9"/>
  <c r="BU42" i="9"/>
  <c r="BW50" i="9"/>
  <c r="BZ50" i="9" s="1"/>
  <c r="BZ47" i="9"/>
  <c r="BW54" i="9"/>
  <c r="BZ54" i="9" s="1"/>
  <c r="BZ51" i="9"/>
  <c r="BI58" i="9"/>
  <c r="CC55" i="9"/>
  <c r="CC60" i="9"/>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P84" i="9" s="1"/>
  <c r="BI75" i="9"/>
  <c r="BJ75" i="9" s="1"/>
  <c r="CC72" i="9"/>
  <c r="BA79" i="9"/>
  <c r="BZ76" i="9"/>
  <c r="BW79" i="9"/>
  <c r="BV82" i="9"/>
  <c r="Y84" i="9"/>
  <c r="BQ92" i="9"/>
  <c r="BR92" i="9" s="1"/>
  <c r="BR89" i="9"/>
  <c r="CC95" i="9"/>
  <c r="BR110" i="9"/>
  <c r="BQ113" i="9"/>
  <c r="CB110" i="9"/>
  <c r="BR136" i="9"/>
  <c r="CA136" i="9"/>
  <c r="CD136" i="9" s="1"/>
  <c r="BK50" i="9"/>
  <c r="BN50" i="9" s="1"/>
  <c r="CD55" i="9"/>
  <c r="BB48" i="9"/>
  <c r="AY50" i="9"/>
  <c r="BI54" i="9"/>
  <c r="CC51" i="9"/>
  <c r="J54" i="9"/>
  <c r="BS62" i="9"/>
  <c r="BV59" i="9"/>
  <c r="AH62" i="9"/>
  <c r="BH71" i="9"/>
  <c r="CB68" i="9"/>
  <c r="BZ69" i="9"/>
  <c r="BS75" i="9"/>
  <c r="BV75" i="9" s="1"/>
  <c r="BV72" i="9"/>
  <c r="BR76" i="9"/>
  <c r="CA76" i="9"/>
  <c r="BN83" i="9"/>
  <c r="CB96" i="9"/>
  <c r="BB94" i="9"/>
  <c r="AY96" i="9"/>
  <c r="BB96" i="9" s="1"/>
  <c r="AH100" i="9"/>
  <c r="AE105" i="9"/>
  <c r="BB100" i="9"/>
  <c r="BH125" i="9"/>
  <c r="CB123" i="9"/>
  <c r="J126" i="9"/>
  <c r="BV133" i="9"/>
  <c r="BS134" i="9"/>
  <c r="BV134" i="9" s="1"/>
  <c r="CC38" i="9"/>
  <c r="CB5" i="9"/>
  <c r="CB26" i="9"/>
  <c r="CB29" i="9" s="1"/>
  <c r="CB49" i="9"/>
  <c r="BH50" i="9"/>
  <c r="BB57" i="9"/>
  <c r="BW58" i="9"/>
  <c r="BZ58" i="9" s="1"/>
  <c r="BK62" i="9"/>
  <c r="BN59" i="9"/>
  <c r="O63" i="9"/>
  <c r="R63" i="9" s="1"/>
  <c r="AU63" i="9"/>
  <c r="AX63" i="9" s="1"/>
  <c r="BN82" i="9"/>
  <c r="CA82" i="9"/>
  <c r="CD82" i="9" s="1"/>
  <c r="BV83" i="9"/>
  <c r="BV93" i="9"/>
  <c r="BS96" i="9"/>
  <c r="CC96" i="9"/>
  <c r="BV97" i="9"/>
  <c r="BS100" i="9"/>
  <c r="BJ98" i="9"/>
  <c r="CA98" i="9"/>
  <c r="BK75" i="9"/>
  <c r="BN75" i="9" s="1"/>
  <c r="BN72" i="9"/>
  <c r="CA81" i="9"/>
  <c r="BJ81" i="9"/>
  <c r="AE84" i="9"/>
  <c r="BI92" i="9"/>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CC100" i="9" s="1"/>
  <c r="BP105" i="9"/>
  <c r="Y126" i="9"/>
  <c r="AU126" i="9"/>
  <c r="AX125" i="9"/>
  <c r="AZ75" i="9"/>
  <c r="BZ74" i="9"/>
  <c r="AX75" i="9"/>
  <c r="CB76" i="9"/>
  <c r="CB79" i="9" s="1"/>
  <c r="CC78" i="9"/>
  <c r="CA78" i="9"/>
  <c r="CD78" i="9" s="1"/>
  <c r="BI79" i="9"/>
  <c r="BY79" i="9"/>
  <c r="BW83" i="9"/>
  <c r="BZ80" i="9"/>
  <c r="S84" i="9"/>
  <c r="BK92" i="9"/>
  <c r="BN92" i="9" s="1"/>
  <c r="BN89" i="9"/>
  <c r="CA90" i="9"/>
  <c r="BJ90" i="9"/>
  <c r="BB91" i="9"/>
  <c r="Z96" i="9"/>
  <c r="BL96" i="9"/>
  <c r="BL105" i="9" s="1"/>
  <c r="BV94" i="9"/>
  <c r="I105" i="9"/>
  <c r="V96" i="9"/>
  <c r="BN99" i="9"/>
  <c r="CA99" i="9"/>
  <c r="CD99" i="9" s="1"/>
  <c r="BH104" i="9"/>
  <c r="CB102" i="9"/>
  <c r="BV104" i="9"/>
  <c r="V113" i="9"/>
  <c r="AM126" i="9"/>
  <c r="AP125" i="9"/>
  <c r="AV126" i="9"/>
  <c r="BJ146" i="9"/>
  <c r="BR74" i="9"/>
  <c r="AP75" i="9"/>
  <c r="BT79" i="9"/>
  <c r="BT84" i="9" s="1"/>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J92" i="9"/>
  <c r="BN94" i="9"/>
  <c r="CB95" i="9"/>
  <c r="BN111" i="9"/>
  <c r="CA111" i="9"/>
  <c r="BV117"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X105" i="9" s="1"/>
  <c r="BB97" i="9"/>
  <c r="BM100" i="9"/>
  <c r="BB99" i="9"/>
  <c r="V100" i="9"/>
  <c r="AL100" i="9"/>
  <c r="T105" i="9"/>
  <c r="AJ105" i="9"/>
  <c r="AR105" i="9"/>
  <c r="C105" i="9"/>
  <c r="F105" i="9" s="1"/>
  <c r="BM121" i="9"/>
  <c r="S126" i="9"/>
  <c r="V126" i="9" s="1"/>
  <c r="V125" i="9"/>
  <c r="C126" i="9"/>
  <c r="F126" i="9" s="1"/>
  <c r="AT126" i="9"/>
  <c r="BZ133" i="9"/>
  <c r="BW134" i="9"/>
  <c r="S147" i="9"/>
  <c r="V146" i="9"/>
  <c r="AS147" i="9"/>
  <c r="BH96" i="9"/>
  <c r="BJ95" i="9"/>
  <c r="AU105" i="9"/>
  <c r="AX96" i="9"/>
  <c r="BI96" i="9"/>
  <c r="BJ96" i="9" s="1"/>
  <c r="BR97" i="9"/>
  <c r="BO100" i="9"/>
  <c r="BR100" i="9" s="1"/>
  <c r="BY100" i="9"/>
  <c r="BV98" i="9"/>
  <c r="BR99" i="9"/>
  <c r="CB101" i="9"/>
  <c r="BB102" i="9"/>
  <c r="K105" i="9"/>
  <c r="N105" i="9" s="1"/>
  <c r="N104" i="9"/>
  <c r="U105" i="9"/>
  <c r="Z112" i="9"/>
  <c r="BI113" i="9"/>
  <c r="BJ113" i="9" s="1"/>
  <c r="BO121" i="9"/>
  <c r="BR121" i="9" s="1"/>
  <c r="BR118" i="9"/>
  <c r="BU121" i="9"/>
  <c r="BU126" i="9" s="1"/>
  <c r="BV119" i="9"/>
  <c r="Z123" i="9"/>
  <c r="N125" i="9"/>
  <c r="K126" i="9"/>
  <c r="BT147" i="9"/>
  <c r="CA145" i="9"/>
  <c r="CD145" i="9" s="1"/>
  <c r="Q147" i="9"/>
  <c r="BM163" i="9"/>
  <c r="CC160" i="9"/>
  <c r="E84" i="9"/>
  <c r="M84" i="9"/>
  <c r="U84" i="9"/>
  <c r="AG84" i="9"/>
  <c r="AO84" i="9"/>
  <c r="AW84" i="9"/>
  <c r="AP96" i="9"/>
  <c r="BN98" i="9"/>
  <c r="N100" i="9"/>
  <c r="AK105" i="9"/>
  <c r="AZ105" i="9"/>
  <c r="CC102" i="9"/>
  <c r="L105" i="9"/>
  <c r="W104" i="9"/>
  <c r="BM104" i="9"/>
  <c r="BM105" i="9" s="1"/>
  <c r="AY113" i="9"/>
  <c r="BB113" i="9" s="1"/>
  <c r="BB110" i="9"/>
  <c r="BG121" i="9"/>
  <c r="CA118" i="9"/>
  <c r="BS121" i="9"/>
  <c r="BV120" i="9"/>
  <c r="BS125" i="9"/>
  <c r="BV122" i="9"/>
  <c r="BX126" i="9"/>
  <c r="BG142" i="9"/>
  <c r="BJ142" i="9" s="1"/>
  <c r="BJ139" i="9"/>
  <c r="CA139" i="9"/>
  <c r="BW163" i="9"/>
  <c r="BZ160" i="9"/>
  <c r="CC162" i="9"/>
  <c r="BI163" i="9"/>
  <c r="BJ162" i="9"/>
  <c r="CB91" i="9"/>
  <c r="AH96" i="9"/>
  <c r="BJ97" i="9"/>
  <c r="BB98" i="9"/>
  <c r="BJ99" i="9"/>
  <c r="AP100" i="9"/>
  <c r="Y104" i="9"/>
  <c r="Y105" i="9" s="1"/>
  <c r="BR102" i="9"/>
  <c r="M105" i="9"/>
  <c r="BO104" i="9"/>
  <c r="BR112" i="9"/>
  <c r="BO113" i="9"/>
  <c r="BH117" i="9"/>
  <c r="CB114" i="9"/>
  <c r="CB117" i="9" s="1"/>
  <c r="M126" i="9"/>
  <c r="BH121" i="9"/>
  <c r="CB118" i="9"/>
  <c r="CB121" i="9" s="1"/>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CC117" i="9"/>
  <c r="BI121" i="9"/>
  <c r="CC118" i="9"/>
  <c r="BJ143" i="9"/>
  <c r="CA143" i="9"/>
  <c r="I147" i="9"/>
  <c r="J147" i="9" s="1"/>
  <c r="AI147" i="9"/>
  <c r="AR147" i="9"/>
  <c r="CB156" i="9"/>
  <c r="BU167" i="9"/>
  <c r="BV165" i="9"/>
  <c r="BI104" i="9"/>
  <c r="BI105" i="9" s="1"/>
  <c r="CC101" i="9"/>
  <c r="BQ104" i="9"/>
  <c r="BQ105" i="9" s="1"/>
  <c r="BY104" i="9"/>
  <c r="H105" i="9"/>
  <c r="P105" i="9"/>
  <c r="Y113" i="9"/>
  <c r="CA112" i="9"/>
  <c r="BM117" i="9"/>
  <c r="BN117" i="9" s="1"/>
  <c r="BU117" i="9"/>
  <c r="AO126" i="9"/>
  <c r="CC123" i="9"/>
  <c r="BV143" i="9"/>
  <c r="BS146" i="9"/>
  <c r="N146" i="9"/>
  <c r="K147" i="9"/>
  <c r="AQ147" i="9"/>
  <c r="BN157" i="9"/>
  <c r="CA157" i="9"/>
  <c r="BV102" i="9"/>
  <c r="Z118" i="9"/>
  <c r="P126" i="9"/>
  <c r="BQ125" i="9"/>
  <c r="E126" i="9"/>
  <c r="AJ126" i="9"/>
  <c r="X134" i="9"/>
  <c r="X147" i="9" s="1"/>
  <c r="BK134" i="9"/>
  <c r="BN134" i="9" s="1"/>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Y147" i="9"/>
  <c r="BZ144" i="9"/>
  <c r="F146" i="9"/>
  <c r="C147" i="9"/>
  <c r="L147" i="9"/>
  <c r="BW155" i="9"/>
  <c r="BZ153" i="9"/>
  <c r="BS159" i="9"/>
  <c r="BV159" i="9" s="1"/>
  <c r="BV156" i="9"/>
  <c r="AO168" i="9"/>
  <c r="AW126" i="9"/>
  <c r="BY134" i="9"/>
  <c r="BW138" i="9"/>
  <c r="BZ138" i="9" s="1"/>
  <c r="Z139" i="9"/>
  <c r="AY142" i="9"/>
  <c r="BB142" i="9" s="1"/>
  <c r="BB139" i="9"/>
  <c r="BU142" i="9"/>
  <c r="BU147" i="9" s="1"/>
  <c r="BW142" i="9"/>
  <c r="BZ142" i="9" s="1"/>
  <c r="BK146" i="9"/>
  <c r="O147" i="9"/>
  <c r="AP146" i="9"/>
  <c r="AM147" i="9"/>
  <c r="BX155" i="9"/>
  <c r="BR153" i="9"/>
  <c r="W159" i="9"/>
  <c r="Z156" i="9"/>
  <c r="AY159" i="9"/>
  <c r="BB156" i="9"/>
  <c r="BL159" i="9"/>
  <c r="BW159" i="9"/>
  <c r="BZ158" i="9"/>
  <c r="BM167" i="9"/>
  <c r="CC165" i="9"/>
  <c r="CD165" i="9" s="1"/>
  <c r="AG168" i="9"/>
  <c r="AR126" i="9"/>
  <c r="BH134" i="9"/>
  <c r="CB131" i="9"/>
  <c r="CA131" i="9"/>
  <c r="BO138" i="9"/>
  <c r="BR138" i="9" s="1"/>
  <c r="BX138" i="9"/>
  <c r="Z137" i="9"/>
  <c r="BZ137" i="9"/>
  <c r="AL138" i="9"/>
  <c r="AX138" i="9"/>
  <c r="CB140" i="9"/>
  <c r="BH142" i="9"/>
  <c r="P147" i="9"/>
  <c r="BJ144" i="9"/>
  <c r="CA144" i="9"/>
  <c r="CD144" i="9" s="1"/>
  <c r="AN147" i="9"/>
  <c r="Z152" i="9"/>
  <c r="BY155" i="9"/>
  <c r="BY168" i="9" s="1"/>
  <c r="BZ152" i="9"/>
  <c r="BG167" i="9"/>
  <c r="CA164" i="9"/>
  <c r="BJ164" i="9"/>
  <c r="BN165" i="9"/>
  <c r="H168" i="9"/>
  <c r="Q168" i="9"/>
  <c r="CC124" i="9"/>
  <c r="CD124" i="9" s="1"/>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BY147" i="9" s="1"/>
  <c r="E147" i="9"/>
  <c r="M147" i="9"/>
  <c r="U147" i="9"/>
  <c r="AG147" i="9"/>
  <c r="AH147" i="9" s="1"/>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CC146" i="9" s="1"/>
  <c r="W155" i="9"/>
  <c r="BK155" i="9"/>
  <c r="BN152" i="9"/>
  <c r="CC152" i="9"/>
  <c r="BZ154" i="9"/>
  <c r="AX155" i="9"/>
  <c r="BV161" i="9"/>
  <c r="BZ167" i="9"/>
  <c r="Y167" i="9"/>
  <c r="Z166" i="9"/>
  <c r="E168" i="9"/>
  <c r="AL167" i="9"/>
  <c r="CC131" i="9"/>
  <c r="AY155" i="9"/>
  <c r="BB152" i="9"/>
  <c r="BR154" i="9"/>
  <c r="AP155" i="9"/>
  <c r="CC157" i="9"/>
  <c r="BN161" i="9"/>
  <c r="BX167" i="9"/>
  <c r="AV168" i="9"/>
  <c r="C168" i="9"/>
  <c r="K168" i="9"/>
  <c r="S168" i="9"/>
  <c r="AE168" i="9"/>
  <c r="AM168" i="9"/>
  <c r="AU168" i="9"/>
  <c r="AX168" i="9" s="1"/>
  <c r="BN162" i="9"/>
  <c r="BJ165" i="9"/>
  <c r="CC164" i="9"/>
  <c r="CJ167" i="2"/>
  <c r="CI167" i="2"/>
  <c r="CH167" i="2"/>
  <c r="CG167" i="2"/>
  <c r="CF167" i="2"/>
  <c r="CE167" i="2"/>
  <c r="CD167" i="2"/>
  <c r="CC167" i="2"/>
  <c r="CB167" i="2"/>
  <c r="CA167" i="2"/>
  <c r="BZ167" i="2"/>
  <c r="BK167" i="2"/>
  <c r="BJ167" i="2"/>
  <c r="BI167" i="2"/>
  <c r="BH167" i="2"/>
  <c r="BG167" i="2"/>
  <c r="BF167" i="2"/>
  <c r="BE167" i="2"/>
  <c r="BD167" i="2"/>
  <c r="BC167" i="2"/>
  <c r="BB167" i="2"/>
  <c r="BA167" i="2"/>
  <c r="BM167" i="2" s="1"/>
  <c r="AL167" i="2"/>
  <c r="AK167" i="2"/>
  <c r="AJ167" i="2"/>
  <c r="AI167" i="2"/>
  <c r="AH167" i="2"/>
  <c r="AG167" i="2"/>
  <c r="AF167" i="2"/>
  <c r="AE167" i="2"/>
  <c r="AD167" i="2"/>
  <c r="AC167" i="2"/>
  <c r="AB167" i="2"/>
  <c r="AT167" i="2" s="1"/>
  <c r="M167" i="2"/>
  <c r="L167" i="2"/>
  <c r="K167" i="2"/>
  <c r="J167" i="2"/>
  <c r="I167" i="2"/>
  <c r="H167" i="2"/>
  <c r="G167" i="2"/>
  <c r="F167" i="2"/>
  <c r="E167" i="2"/>
  <c r="D167" i="2"/>
  <c r="C167" i="2"/>
  <c r="R167" i="2" s="1"/>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CJ163" i="2"/>
  <c r="CI163" i="2"/>
  <c r="CH163" i="2"/>
  <c r="CG163" i="2"/>
  <c r="CF163" i="2"/>
  <c r="CE163" i="2"/>
  <c r="CD163" i="2"/>
  <c r="CC163" i="2"/>
  <c r="CB163" i="2"/>
  <c r="CA163" i="2"/>
  <c r="BZ163" i="2"/>
  <c r="BK163" i="2"/>
  <c r="BJ163" i="2"/>
  <c r="BI163" i="2"/>
  <c r="BH163" i="2"/>
  <c r="BG163" i="2"/>
  <c r="BF163" i="2"/>
  <c r="BE163" i="2"/>
  <c r="BD163" i="2"/>
  <c r="BC163" i="2"/>
  <c r="BB163" i="2"/>
  <c r="BA163" i="2"/>
  <c r="AL163" i="2"/>
  <c r="AK163" i="2"/>
  <c r="AJ163" i="2"/>
  <c r="AI163" i="2"/>
  <c r="AH163" i="2"/>
  <c r="AG163" i="2"/>
  <c r="AF163" i="2"/>
  <c r="AE163" i="2"/>
  <c r="AD163" i="2"/>
  <c r="AC163" i="2"/>
  <c r="AB163" i="2"/>
  <c r="M163" i="2"/>
  <c r="L163" i="2"/>
  <c r="K163" i="2"/>
  <c r="J163" i="2"/>
  <c r="I163" i="2"/>
  <c r="H163" i="2"/>
  <c r="G163" i="2"/>
  <c r="F163" i="2"/>
  <c r="E163" i="2"/>
  <c r="D163" i="2"/>
  <c r="C163" i="2"/>
  <c r="U163" i="2" s="1"/>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CJ159" i="2"/>
  <c r="CI159" i="2"/>
  <c r="CH159" i="2"/>
  <c r="CG159" i="2"/>
  <c r="CF159" i="2"/>
  <c r="CE159" i="2"/>
  <c r="CD159" i="2"/>
  <c r="CC159" i="2"/>
  <c r="CB159" i="2"/>
  <c r="CA159" i="2"/>
  <c r="BZ159" i="2"/>
  <c r="BK159" i="2"/>
  <c r="BJ159" i="2"/>
  <c r="BI159" i="2"/>
  <c r="BH159" i="2"/>
  <c r="BG159" i="2"/>
  <c r="BF159" i="2"/>
  <c r="BE159" i="2"/>
  <c r="BD159" i="2"/>
  <c r="BC159" i="2"/>
  <c r="BB159" i="2"/>
  <c r="BA159" i="2"/>
  <c r="AL159" i="2"/>
  <c r="AK159" i="2"/>
  <c r="AJ159" i="2"/>
  <c r="AI159" i="2"/>
  <c r="AH159" i="2"/>
  <c r="AG159" i="2"/>
  <c r="AF159" i="2"/>
  <c r="AE159" i="2"/>
  <c r="AD159" i="2"/>
  <c r="AC159" i="2"/>
  <c r="AB159" i="2"/>
  <c r="M159" i="2"/>
  <c r="L159" i="2"/>
  <c r="K159" i="2"/>
  <c r="J159" i="2"/>
  <c r="I159" i="2"/>
  <c r="H159" i="2"/>
  <c r="G159" i="2"/>
  <c r="F159" i="2"/>
  <c r="E159" i="2"/>
  <c r="D159" i="2"/>
  <c r="C159"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AT155" i="2" s="1"/>
  <c r="M155" i="2"/>
  <c r="L155" i="2"/>
  <c r="K155" i="2"/>
  <c r="J155" i="2"/>
  <c r="I155" i="2"/>
  <c r="H155" i="2"/>
  <c r="G155" i="2"/>
  <c r="F155" i="2"/>
  <c r="E155" i="2"/>
  <c r="D155" i="2"/>
  <c r="C155"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BR163" i="9" l="1"/>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68" i="2"/>
  <c r="EJ168"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63"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68" i="2"/>
  <c r="EI168" i="2"/>
  <c r="EK168" i="2"/>
  <c r="EP168" i="2"/>
  <c r="EN168" i="2"/>
  <c r="ER168" i="2"/>
  <c r="EL168" i="2"/>
  <c r="BJ159" i="9"/>
  <c r="EQ168" i="2"/>
  <c r="BP168" i="9"/>
  <c r="BO168" i="9"/>
  <c r="CD154" i="9"/>
  <c r="BM159" i="2"/>
  <c r="DM168" i="2"/>
  <c r="DN168" i="2"/>
  <c r="DL168" i="2"/>
  <c r="DS168" i="2"/>
  <c r="DK168" i="2"/>
  <c r="DR168" i="2"/>
  <c r="DJ168" i="2"/>
  <c r="DQ168" i="2"/>
  <c r="DP168" i="2"/>
  <c r="DO168" i="2"/>
  <c r="R159" i="2"/>
  <c r="AT163" i="2"/>
  <c r="BL167" i="2"/>
  <c r="CS155" i="2"/>
  <c r="BR159" i="2"/>
  <c r="BV155" i="9"/>
  <c r="CB146" i="9"/>
  <c r="BB155" i="9"/>
  <c r="BA168" i="9"/>
  <c r="CD153" i="9"/>
  <c r="Y168" i="9"/>
  <c r="Z155" i="9"/>
  <c r="CC155" i="9"/>
  <c r="AM155" i="2"/>
  <c r="V155" i="2"/>
  <c r="AN155" i="2"/>
  <c r="BO159" i="2"/>
  <c r="CQ159" i="2"/>
  <c r="T163" i="2"/>
  <c r="CP167" i="2"/>
  <c r="CP159" i="2"/>
  <c r="Q167" i="2"/>
  <c r="AP163" i="2"/>
  <c r="BU167" i="2"/>
  <c r="BN159" i="2"/>
  <c r="CM159" i="2"/>
  <c r="CL159" i="2"/>
  <c r="BP163" i="2"/>
  <c r="V163"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B126" i="9" s="1"/>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CB105" i="9"/>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BZ168" i="9" s="1"/>
  <c r="Z167" i="9"/>
  <c r="W168" i="9"/>
  <c r="CA163" i="9"/>
  <c r="CD160" i="9"/>
  <c r="CA138" i="9"/>
  <c r="CD135" i="9"/>
  <c r="BJ155" i="9"/>
  <c r="CD131" i="9"/>
  <c r="CA134" i="9"/>
  <c r="CD134" i="9" s="1"/>
  <c r="F147" i="9"/>
  <c r="CB142" i="9"/>
  <c r="CB147" i="9" s="1"/>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55" i="2"/>
  <c r="BP155" i="2"/>
  <c r="AU155" i="2"/>
  <c r="CD168" i="2"/>
  <c r="CE168" i="2"/>
  <c r="BD168" i="2"/>
  <c r="F168" i="2"/>
  <c r="V159" i="2"/>
  <c r="BL159" i="2"/>
  <c r="AQ163" i="2"/>
  <c r="AO163" i="2"/>
  <c r="CT163" i="2"/>
  <c r="E168" i="2"/>
  <c r="M168" i="2"/>
  <c r="AG168" i="2"/>
  <c r="BC168" i="2"/>
  <c r="BK168" i="2"/>
  <c r="CC168" i="2"/>
  <c r="W159" i="2"/>
  <c r="P167" i="2"/>
  <c r="AO155" i="2"/>
  <c r="BS159" i="2"/>
  <c r="CN159" i="2"/>
  <c r="AV163" i="2"/>
  <c r="CK163" i="2"/>
  <c r="H168" i="2"/>
  <c r="AJ168" i="2"/>
  <c r="BF168" i="2"/>
  <c r="BT167" i="2"/>
  <c r="CF168" i="2"/>
  <c r="AT159" i="2"/>
  <c r="AI168" i="2"/>
  <c r="BE168" i="2"/>
  <c r="AQ155" i="2"/>
  <c r="CT155" i="2"/>
  <c r="T155" i="2"/>
  <c r="N159" i="2"/>
  <c r="BT159" i="2"/>
  <c r="CO159" i="2"/>
  <c r="BR163" i="2"/>
  <c r="CR163" i="2"/>
  <c r="I168" i="2"/>
  <c r="AC168" i="2"/>
  <c r="AK168" i="2"/>
  <c r="BG168" i="2"/>
  <c r="CG168" i="2"/>
  <c r="G168" i="2"/>
  <c r="U155" i="2"/>
  <c r="O159" i="2"/>
  <c r="BU159" i="2"/>
  <c r="CT159" i="2"/>
  <c r="CS163" i="2"/>
  <c r="J168" i="2"/>
  <c r="AD168" i="2"/>
  <c r="AL168" i="2"/>
  <c r="BH168" i="2"/>
  <c r="CH168" i="2"/>
  <c r="AH168" i="2"/>
  <c r="P159" i="2"/>
  <c r="AM163" i="2"/>
  <c r="K168" i="2"/>
  <c r="AE168" i="2"/>
  <c r="BN167" i="2"/>
  <c r="BI168" i="2"/>
  <c r="CA168" i="2"/>
  <c r="CI168" i="2"/>
  <c r="AP155" i="2"/>
  <c r="AV155" i="2"/>
  <c r="BR155" i="2"/>
  <c r="CR155" i="2"/>
  <c r="Q159" i="2"/>
  <c r="AN163" i="2"/>
  <c r="D168" i="2"/>
  <c r="L168" i="2"/>
  <c r="AF168" i="2"/>
  <c r="BB168" i="2"/>
  <c r="BJ168" i="2"/>
  <c r="CB168" i="2"/>
  <c r="CJ168" i="2"/>
  <c r="AR167" i="2"/>
  <c r="W155" i="2"/>
  <c r="S159" i="2"/>
  <c r="AM159" i="2"/>
  <c r="AU159" i="2"/>
  <c r="O163" i="2"/>
  <c r="W163" i="2"/>
  <c r="BS163" i="2"/>
  <c r="CM163" i="2"/>
  <c r="S167" i="2"/>
  <c r="AM167" i="2"/>
  <c r="AU167" i="2"/>
  <c r="BO167" i="2"/>
  <c r="CQ167" i="2"/>
  <c r="AS159" i="2"/>
  <c r="BQ163" i="2"/>
  <c r="BS155" i="2"/>
  <c r="CM155" i="2"/>
  <c r="P155" i="2"/>
  <c r="AR155" i="2"/>
  <c r="BL155" i="2"/>
  <c r="BT155" i="2"/>
  <c r="CN155" i="2"/>
  <c r="T159" i="2"/>
  <c r="AN159" i="2"/>
  <c r="AV159" i="2"/>
  <c r="BP159" i="2"/>
  <c r="CR159" i="2"/>
  <c r="P163" i="2"/>
  <c r="AR163" i="2"/>
  <c r="BL163" i="2"/>
  <c r="BT163" i="2"/>
  <c r="CN163" i="2"/>
  <c r="T167" i="2"/>
  <c r="AN167" i="2"/>
  <c r="AV167" i="2"/>
  <c r="BP167" i="2"/>
  <c r="CR167" i="2"/>
  <c r="AB168" i="2"/>
  <c r="BQ155" i="2"/>
  <c r="AS167" i="2"/>
  <c r="O155" i="2"/>
  <c r="Q155" i="2"/>
  <c r="AS155" i="2"/>
  <c r="BM155" i="2"/>
  <c r="BU155" i="2"/>
  <c r="CO155" i="2"/>
  <c r="U159" i="2"/>
  <c r="AO159" i="2"/>
  <c r="BQ159" i="2"/>
  <c r="CK159" i="2"/>
  <c r="CS159" i="2"/>
  <c r="Q163" i="2"/>
  <c r="AS163" i="2"/>
  <c r="BM163" i="2"/>
  <c r="BU163" i="2"/>
  <c r="CO163" i="2"/>
  <c r="U167" i="2"/>
  <c r="AO167" i="2"/>
  <c r="BQ167" i="2"/>
  <c r="CK167" i="2"/>
  <c r="CS167" i="2"/>
  <c r="R155" i="2"/>
  <c r="BN155" i="2"/>
  <c r="CP155" i="2"/>
  <c r="AP159" i="2"/>
  <c r="R163" i="2"/>
  <c r="BN163" i="2"/>
  <c r="CP163" i="2"/>
  <c r="N167" i="2"/>
  <c r="V167" i="2"/>
  <c r="AP167" i="2"/>
  <c r="BR167" i="2"/>
  <c r="CL167" i="2"/>
  <c r="CT167" i="2"/>
  <c r="BZ168" i="2"/>
  <c r="S155" i="2"/>
  <c r="BO155" i="2"/>
  <c r="CQ155" i="2"/>
  <c r="AQ159" i="2"/>
  <c r="S163" i="2"/>
  <c r="BO163" i="2"/>
  <c r="CQ163" i="2"/>
  <c r="O167" i="2"/>
  <c r="W167" i="2"/>
  <c r="AQ167" i="2"/>
  <c r="BS167" i="2"/>
  <c r="CM167" i="2"/>
  <c r="C168" i="2"/>
  <c r="CN167" i="2"/>
  <c r="CO167" i="2"/>
  <c r="BA168" i="2"/>
  <c r="AR159" i="2"/>
  <c r="N155" i="2"/>
  <c r="CL155" i="2"/>
  <c r="N163" i="2"/>
  <c r="CL163" i="2"/>
  <c r="BN63" i="9" l="1"/>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68" i="2"/>
  <c r="CL168" i="2"/>
  <c r="CS168" i="2"/>
  <c r="CK168" i="2"/>
  <c r="CR168" i="2"/>
  <c r="CQ168" i="2"/>
  <c r="CP168" i="2"/>
  <c r="CO168" i="2"/>
  <c r="CN168" i="2"/>
  <c r="CM168" i="2"/>
  <c r="BR168" i="2"/>
  <c r="BQ168" i="2"/>
  <c r="BP168" i="2"/>
  <c r="BO168" i="2"/>
  <c r="BN168" i="2"/>
  <c r="BU168" i="2"/>
  <c r="BM168" i="2"/>
  <c r="BT168" i="2"/>
  <c r="BL168" i="2"/>
  <c r="BS168" i="2"/>
  <c r="AP168" i="2"/>
  <c r="AO168" i="2"/>
  <c r="AV168" i="2"/>
  <c r="AN168" i="2"/>
  <c r="AU168" i="2"/>
  <c r="AM168" i="2"/>
  <c r="AT168" i="2"/>
  <c r="AS168" i="2"/>
  <c r="AR168" i="2"/>
  <c r="AQ168" i="2"/>
  <c r="V168" i="2"/>
  <c r="N168" i="2"/>
  <c r="U168" i="2"/>
  <c r="T168" i="2"/>
  <c r="S168" i="2"/>
  <c r="R168" i="2"/>
  <c r="Q168" i="2"/>
  <c r="P168" i="2"/>
  <c r="W168" i="2"/>
  <c r="O168" i="2"/>
  <c r="CD84" i="9" l="1"/>
  <c r="CD168" i="9"/>
  <c r="N141" i="2"/>
  <c r="O141" i="2"/>
  <c r="P141" i="2"/>
  <c r="Q141" i="2"/>
  <c r="N133" i="2" l="1"/>
  <c r="O133" i="2"/>
  <c r="P133" i="2"/>
  <c r="Q133" i="2"/>
  <c r="CK232" i="5"/>
  <c r="CL232" i="5" s="1"/>
  <c r="CK212" i="5"/>
  <c r="CM158" i="5"/>
  <c r="CK158" i="5"/>
  <c r="CK118" i="5"/>
  <c r="CK64" i="5"/>
  <c r="CK46" i="5"/>
  <c r="CK30" i="5"/>
  <c r="CK22" i="5"/>
  <c r="CL158" i="5" l="1"/>
  <c r="CL212" i="5" s="1"/>
  <c r="AI26" i="4"/>
  <c r="AH26" i="4"/>
  <c r="AG26" i="4"/>
  <c r="BK146" i="2" l="1"/>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<sst xmlns="http://schemas.openxmlformats.org/spreadsheetml/2006/main" count="3327" uniqueCount="434">
  <si>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</si>
  <si>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</si>
  <si>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</si>
  <si>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</si>
  <si>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</si>
  <si>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</si>
  <si>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</si>
  <si>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</si>
  <si>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</si>
  <si>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</si>
  <si>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</si>
  <si>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</si>
  <si>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</si>
  <si>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</si>
  <si>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</si>
  <si>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</si>
  <si>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</si>
  <si>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</si>
  <si>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</si>
  <si>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</si>
  <si>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</si>
  <si>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</si>
  <si>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</si>
  <si>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</si>
  <si>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</si>
  <si>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</si>
  <si>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</si>
  <si>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</si>
  <si>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</si>
  <si>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</si>
  <si>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</si>
  <si>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</si>
  <si>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</si>
  <si>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</si>
  <si>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</si>
  <si>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</si>
  <si>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</si>
  <si>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</si>
  <si>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</si>
  <si>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</si>
  <si>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</si>
  <si>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</si>
  <si>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</si>
  <si>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</si>
  <si>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</si>
  <si>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</si>
  <si>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</si>
  <si>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</si>
  <si>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</si>
  <si>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</si>
  <si>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</si>
  <si>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</si>
  <si>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</si>
  <si>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</si>
  <si>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</si>
  <si>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</si>
  <si>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</si>
  <si>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</si>
  <si>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</si>
  <si>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</si>
  <si>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</si>
  <si>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</si>
  <si>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</si>
  <si>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</si>
  <si>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</si>
  <si>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</si>
  <si>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</si>
  <si>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</si>
  <si>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</si>
  <si>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</si>
  <si>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</si>
  <si>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</si>
  <si>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</si>
  <si>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</si>
  <si>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</si>
  <si>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</si>
  <si>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</si>
  <si>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</si>
  <si>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</si>
  <si>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</si>
  <si>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</si>
  <si>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</si>
  <si>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</si>
  <si>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</si>
  <si>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</si>
  <si>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</si>
  <si>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</si>
  <si>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</si>
  <si>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</si>
  <si>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</si>
  <si>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</si>
  <si>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</si>
  <si>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</si>
  <si>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</si>
  <si>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</si>
  <si>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</si>
  <si>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</si>
  <si>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</si>
  <si>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</si>
  <si>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</si>
  <si>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</si>
  <si>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</si>
  <si>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</si>
  <si>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</si>
  <si>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</si>
  <si>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</si>
  <si>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</si>
  <si>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</si>
  <si>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</si>
  <si>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</si>
  <si>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</si>
  <si>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</si>
  <si>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</si>
  <si>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</si>
  <si>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</si>
  <si>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</si>
  <si>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</si>
  <si>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</si>
  <si>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</si>
  <si>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</si>
  <si>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</si>
  <si>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</si>
  <si>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</si>
  <si>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</si>
  <si>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</si>
  <si>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</si>
  <si>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</si>
  <si>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</si>
  <si>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</si>
  <si>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</si>
  <si>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</si>
  <si>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</si>
  <si>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</si>
  <si>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</si>
  <si>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</si>
  <si>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</si>
  <si>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</si>
  <si>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</si>
  <si>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</si>
  <si>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</si>
  <si>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</si>
  <si>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</si>
  <si>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</si>
  <si>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</si>
  <si>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</si>
  <si>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</si>
  <si>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</si>
  <si>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</si>
  <si>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</si>
  <si>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</si>
  <si>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</si>
  <si>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</si>
  <si>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</si>
  <si>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</si>
  <si>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</si>
  <si>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</si>
  <si>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</si>
  <si>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</si>
  <si>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</si>
  <si>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</si>
  <si>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</si>
  <si>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</si>
  <si>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</si>
  <si>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</si>
  <si>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</si>
  <si>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</si>
  <si>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</si>
  <si>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</si>
  <si>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</si>
  <si>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</si>
  <si>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</si>
  <si>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</si>
  <si>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</si>
  <si>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</si>
  <si>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</si>
  <si>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</si>
  <si>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</si>
  <si>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</si>
  <si>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</si>
  <si>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</si>
  <si>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</si>
  <si>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</si>
  <si>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</si>
  <si>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</si>
  <si>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</si>
  <si>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</si>
  <si>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</si>
  <si>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</si>
  <si>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</si>
  <si>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</si>
  <si>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</si>
  <si>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</si>
  <si>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</si>
  <si>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</si>
  <si>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</si>
  <si>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</si>
  <si>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</si>
  <si>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</si>
  <si>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</si>
  <si>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</si>
  <si>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</si>
  <si>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</si>
  <si>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</si>
  <si>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</si>
  <si>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</si>
  <si>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</si>
  <si>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</si>
  <si>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</si>
  <si>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</si>
  <si>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</si>
  <si>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</si>
  <si>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</si>
  <si>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</si>
  <si>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</si>
  <si>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</si>
  <si>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</si>
  <si>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</si>
  <si>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</si>
  <si>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</si>
  <si>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</si>
  <si>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</si>
  <si>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</si>
  <si>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</si>
  <si>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</si>
  <si>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</si>
  <si>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</si>
  <si>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</si>
  <si>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</si>
  <si>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</si>
  <si>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</si>
  <si>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</si>
  <si>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</si>
  <si>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</si>
  <si>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</si>
  <si>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</si>
  <si>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</si>
  <si>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</si>
  <si>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</si>
  <si>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</si>
  <si>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</si>
  <si>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</si>
  <si>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</si>
  <si>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</si>
  <si>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</si>
  <si>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</si>
  <si>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</si>
  <si>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</si>
  <si>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</si>
  <si>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</si>
  <si>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</si>
  <si>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</si>
  <si>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</si>
  <si>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</si>
  <si>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</si>
  <si>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</si>
  <si>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</si>
  <si>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</si>
  <si>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</si>
  <si>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</si>
  <si>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</si>
  <si>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</si>
  <si>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</si>
  <si>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</si>
  <si>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</si>
  <si>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</si>
  <si>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</si>
  <si>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</si>
  <si>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</si>
  <si>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</si>
  <si>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</si>
  <si>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</si>
  <si>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</si>
  <si>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</si>
  <si>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</si>
  <si>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</si>
  <si>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</si>
  <si>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</si>
  <si>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</si>
  <si>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</si>
  <si>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</si>
  <si>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</si>
  <si>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</si>
  <si>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</si>
  <si>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</si>
  <si>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</si>
  <si>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</si>
  <si>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</si>
  <si>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</si>
  <si>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</si>
  <si>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</si>
  <si>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</si>
  <si>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</si>
  <si>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</si>
  <si>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</si>
  <si>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</si>
  <si>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</si>
  <si>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</si>
  <si>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</si>
  <si>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</si>
  <si>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</si>
  <si>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</si>
  <si>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</si>
  <si>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</si>
  <si>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</si>
  <si>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</si>
  <si>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</si>
  <si>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</si>
  <si>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</si>
  <si>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</si>
  <si>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</si>
  <si>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</si>
  <si>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</si>
  <si>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</si>
  <si>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</si>
  <si>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</si>
  <si>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</si>
  <si>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</si>
  <si>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</si>
  <si>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</si>
  <si>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</si>
  <si>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</si>
  <si>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</si>
  <si>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</si>
  <si>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</si>
  <si>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</si>
  <si>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</si>
  <si>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</si>
  <si>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</si>
  <si>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</si>
  <si>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</si>
  <si>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</si>
  <si>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</si>
  <si>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</si>
  <si>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</si>
  <si>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</si>
  <si>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</si>
  <si>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</si>
  <si>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</si>
  <si>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</si>
  <si>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</si>
  <si>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</si>
  <si>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</si>
  <si>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</si>
  <si>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</si>
  <si>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</si>
  <si>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</si>
  <si>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</si>
  <si>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</si>
  <si>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</si>
  <si>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</si>
  <si>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</si>
  <si>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</si>
  <si>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</si>
  <si>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</si>
  <si>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</si>
  <si>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</si>
  <si>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</si>
  <si>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</si>
  <si>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</si>
  <si>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</si>
  <si>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</si>
  <si>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</si>
  <si>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</si>
  <si>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</si>
  <si>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</si>
  <si>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</si>
  <si>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</si>
  <si>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</si>
  <si>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</si>
  <si>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</si>
  <si>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</si>
  <si>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</si>
  <si>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</si>
  <si>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</si>
  <si>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</si>
  <si>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</si>
  <si>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</si>
  <si>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</si>
  <si>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</si>
  <si>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</si>
  <si>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</si>
  <si>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</si>
  <si>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</si>
  <si>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</si>
  <si>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</si>
  <si>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</si>
  <si>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</si>
  <si>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</si>
  <si>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</si>
  <si>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</si>
  <si>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</si>
  <si>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</si>
  <si>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</si>
  <si>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</si>
  <si>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</si>
  <si>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</si>
  <si>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</si>
  <si>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</si>
  <si>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2016 (Ireland) Renewable Waste = 50% of Output. Pre-ISEM (Oct 2018) Renewable Waste Data is unavailable. </t>
  </si>
  <si>
    <t xml:space="preserve">* In 2017 (Ireland) Renewable Waste = 50% of Output. Pre-ISEM (Oct 2018) Renewable Waste Data is unavailable.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</si>
  <si>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</si>
  <si>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</si>
  <si>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</si>
  <si>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</si>
  <si>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 In 2022 (Ireland) Renewable Peat = 70% of Output and Renewable Waste = 50% of Output. </t>
  </si>
  <si>
    <t xml:space="preserve">* In 2023 (Ireland) Renewable Peat = 73%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</si>
  <si>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</si>
  <si>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</si>
  <si>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</si>
  <si>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</si>
  <si>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</si>
  <si>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</si>
  <si>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</si>
  <si>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</si>
  <si>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</si>
  <si>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</si>
  <si>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</si>
  <si>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</si>
  <si>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</si>
  <si>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</si>
  <si>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 xml:space="preserve">Solar DD reporting started in April 2023. Some initial data may be inconsistent due to new solar farms commissioning and testing. </t>
  </si>
  <si>
    <t>Buffy</t>
  </si>
  <si>
    <t>Ardderroo</t>
  </si>
  <si>
    <t>Curraghmartin</t>
  </si>
  <si>
    <t>Blusheens</t>
  </si>
  <si>
    <t>Davidstown</t>
  </si>
  <si>
    <t>Knockglass</t>
  </si>
  <si>
    <t>Midleton</t>
  </si>
  <si>
    <t>Lurrig</t>
  </si>
  <si>
    <t>Baltrasna</t>
  </si>
  <si>
    <t>Hilltown</t>
  </si>
  <si>
    <t>AI Solar</t>
  </si>
  <si>
    <t>Great Island</t>
  </si>
  <si>
    <t>Ballycullane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</si>
</sst>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558">
    <xf numFmtId="0" fontId="0" fillId="0" borderId="0"/>
    <xf numFmtId="43" fontId="8" fillId="0" borderId="0" applyFont="0" applyFill="0" applyBorder="0" applyAlignment="0" applyProtection="0"/>
    <xf numFmtId="9" fontId="8"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25"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12" borderId="0" applyNumberFormat="0" applyBorder="0" applyAlignment="0" applyProtection="0"/>
    <xf numFmtId="0" fontId="28" fillId="12" borderId="0" applyNumberFormat="0" applyBorder="0" applyAlignment="0" applyProtection="0"/>
    <xf numFmtId="0" fontId="27" fillId="16" borderId="0" applyNumberFormat="0" applyBorder="0" applyAlignment="0" applyProtection="0"/>
    <xf numFmtId="0" fontId="28" fillId="16"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7" fillId="28" borderId="0" applyNumberFormat="0" applyBorder="0" applyAlignment="0" applyProtection="0"/>
    <xf numFmtId="0" fontId="28" fillId="28"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9" borderId="0" applyNumberFormat="0" applyBorder="0" applyAlignment="0" applyProtection="0"/>
    <xf numFmtId="0" fontId="28" fillId="9" borderId="0" applyNumberFormat="0" applyBorder="0" applyAlignment="0" applyProtection="0"/>
    <xf numFmtId="0" fontId="27" fillId="13" borderId="0" applyNumberFormat="0" applyBorder="0" applyAlignment="0" applyProtection="0"/>
    <xf numFmtId="0" fontId="28" fillId="13"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3" borderId="0" applyNumberFormat="0" applyBorder="0" applyAlignment="0" applyProtection="0"/>
    <xf numFmtId="0" fontId="30" fillId="3" borderId="0" applyNumberFormat="0" applyBorder="0" applyAlignment="0" applyProtection="0"/>
    <xf numFmtId="0" fontId="31" fillId="6" borderId="4" applyNumberFormat="0" applyAlignment="0" applyProtection="0"/>
    <xf numFmtId="0" fontId="32" fillId="6" borderId="4" applyNumberFormat="0" applyAlignment="0" applyProtection="0"/>
    <xf numFmtId="0" fontId="33" fillId="7" borderId="7" applyNumberFormat="0" applyAlignment="0" applyProtection="0"/>
    <xf numFmtId="0" fontId="34" fillId="7" borderId="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2" borderId="0" applyNumberFormat="0" applyBorder="0" applyAlignment="0" applyProtection="0"/>
    <xf numFmtId="0" fontId="39"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4" fillId="0" borderId="3"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5" borderId="4" applyNumberFormat="0" applyAlignment="0" applyProtection="0"/>
    <xf numFmtId="0" fontId="46" fillId="5" borderId="4" applyNumberFormat="0" applyAlignment="0" applyProtection="0"/>
    <xf numFmtId="0" fontId="47" fillId="0" borderId="6" applyNumberFormat="0" applyFill="0" applyAlignment="0" applyProtection="0"/>
    <xf numFmtId="0" fontId="48" fillId="0" borderId="6" applyNumberFormat="0" applyFill="0" applyAlignment="0" applyProtection="0"/>
    <xf numFmtId="0" fontId="49" fillId="4" borderId="0" applyNumberFormat="0" applyBorder="0" applyAlignment="0" applyProtection="0"/>
    <xf numFmtId="0" fontId="50" fillId="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5" fillId="0" borderId="0"/>
    <xf numFmtId="0" fontId="25" fillId="0" borderId="0"/>
    <xf numFmtId="0" fontId="26" fillId="0" borderId="0"/>
    <xf numFmtId="0" fontId="26" fillId="0" borderId="0"/>
    <xf numFmtId="0" fontId="10" fillId="0" borderId="0"/>
    <xf numFmtId="0" fontId="10" fillId="0" borderId="0"/>
    <xf numFmtId="0" fontId="25"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25" fillId="0" borderId="0"/>
    <xf numFmtId="0" fontId="25"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1" fillId="6" borderId="5" applyNumberFormat="0" applyAlignment="0" applyProtection="0"/>
    <xf numFmtId="0" fontId="52" fillId="6" borderId="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53" fillId="0" borderId="9" applyNumberFormat="0" applyFill="0" applyAlignment="0" applyProtection="0"/>
    <xf numFmtId="0" fontId="9" fillId="0" borderId="9"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43" fontId="10" fillId="0" borderId="0" applyFont="0" applyFill="0" applyBorder="0" applyAlignment="0" applyProtection="0"/>
  </cellStyleXfs>
  <cellXfs count="411">
    <xf numFmtId="0" fontId="0" fillId="0" borderId="0" xfId="0"/>
    <xf numFmtId="0" fontId="10" fillId="0" borderId="0" xfId="3"/>
    <xf numFmtId="0" fontId="10" fillId="0" borderId="0" xfId="3" applyAlignment="1">
      <alignment horizontal="center" vertical="center"/>
    </xf>
    <xf numFmtId="0" fontId="13" fillId="37" borderId="36" xfId="3" applyFont="1" applyFill="1" applyBorder="1" applyAlignment="1">
      <alignment horizontal="center" vertical="center"/>
    </xf>
    <xf numFmtId="0" fontId="13" fillId="37" borderId="37" xfId="3" applyFont="1" applyFill="1" applyBorder="1" applyAlignment="1">
      <alignment horizontal="center" vertical="center"/>
    </xf>
    <xf numFmtId="0" fontId="13" fillId="37" borderId="38" xfId="3" applyFont="1" applyFill="1" applyBorder="1" applyAlignment="1">
      <alignment horizontal="center" vertical="center"/>
    </xf>
    <xf numFmtId="0" fontId="14" fillId="37" borderId="39" xfId="3" applyFont="1" applyFill="1" applyBorder="1" applyAlignment="1">
      <alignment horizontal="center" vertical="center"/>
    </xf>
    <xf numFmtId="0" fontId="10" fillId="0" borderId="40" xfId="3" applyBorder="1" applyAlignment="1">
      <alignment horizontal="center" vertical="center"/>
    </xf>
    <xf numFmtId="164" fontId="10" fillId="0" borderId="41" xfId="3" applyNumberFormat="1" applyBorder="1" applyAlignment="1">
      <alignment horizontal="center" vertical="center"/>
    </xf>
    <xf numFmtId="164" fontId="10" fillId="0" borderId="42" xfId="3" applyNumberFormat="1" applyBorder="1" applyAlignment="1">
      <alignment horizontal="center" vertical="center"/>
    </xf>
    <xf numFmtId="164" fontId="10" fillId="0" borderId="43" xfId="3" applyNumberFormat="1" applyBorder="1" applyAlignment="1">
      <alignment horizontal="center" vertical="center"/>
    </xf>
    <xf numFmtId="0" fontId="10" fillId="0" borderId="44" xfId="3" applyBorder="1" applyAlignment="1">
      <alignment horizontal="center" vertical="center"/>
    </xf>
    <xf numFmtId="164" fontId="10" fillId="0" borderId="45" xfId="3" applyNumberFormat="1" applyBorder="1" applyAlignment="1">
      <alignment horizontal="center" vertical="center"/>
    </xf>
    <xf numFmtId="164" fontId="10" fillId="0" borderId="46" xfId="3" applyNumberFormat="1" applyBorder="1" applyAlignment="1">
      <alignment horizontal="center" vertical="center"/>
    </xf>
    <xf numFmtId="164" fontId="10" fillId="0" borderId="47" xfId="3" applyNumberFormat="1" applyBorder="1" applyAlignment="1">
      <alignment horizontal="center" vertical="center"/>
    </xf>
    <xf numFmtId="0" fontId="15" fillId="0" borderId="44" xfId="3" applyFont="1" applyBorder="1" applyAlignment="1">
      <alignment horizontal="center" vertical="center"/>
    </xf>
    <xf numFmtId="164" fontId="15" fillId="0" borderId="45" xfId="3" applyNumberFormat="1" applyFont="1" applyBorder="1" applyAlignment="1">
      <alignment horizontal="center" vertical="center"/>
    </xf>
    <xf numFmtId="164" fontId="15" fillId="0" borderId="46" xfId="3" applyNumberFormat="1" applyFont="1" applyBorder="1" applyAlignment="1">
      <alignment horizontal="center" vertical="center"/>
    </xf>
    <xf numFmtId="164" fontId="15" fillId="0" borderId="47" xfId="3" applyNumberFormat="1" applyFont="1" applyBorder="1" applyAlignment="1">
      <alignment horizontal="center" vertical="center"/>
    </xf>
    <xf numFmtId="0" fontId="15" fillId="0" borderId="40" xfId="3" applyFont="1" applyBorder="1" applyAlignment="1">
      <alignment horizontal="center" vertical="center"/>
    </xf>
    <xf numFmtId="164" fontId="15" fillId="0" borderId="41" xfId="3" applyNumberFormat="1" applyFont="1" applyBorder="1" applyAlignment="1">
      <alignment horizontal="center" vertical="center"/>
    </xf>
    <xf numFmtId="164" fontId="15" fillId="0" borderId="42" xfId="3" applyNumberFormat="1" applyFont="1" applyBorder="1" applyAlignment="1">
      <alignment horizontal="center" vertical="center"/>
    </xf>
    <xf numFmtId="164" fontId="15" fillId="0" borderId="43" xfId="3" applyNumberFormat="1" applyFont="1" applyBorder="1" applyAlignment="1">
      <alignment horizontal="center" vertical="center"/>
    </xf>
    <xf numFmtId="0" fontId="16" fillId="37" borderId="36" xfId="3" applyFont="1" applyFill="1" applyBorder="1" applyAlignment="1">
      <alignment horizontal="center" vertical="center"/>
    </xf>
    <xf numFmtId="164" fontId="16" fillId="0" borderId="37" xfId="3" applyNumberFormat="1" applyFont="1" applyBorder="1" applyAlignment="1">
      <alignment horizontal="center" vertical="center"/>
    </xf>
    <xf numFmtId="164" fontId="16" fillId="0" borderId="38" xfId="3" applyNumberFormat="1" applyFont="1" applyBorder="1" applyAlignment="1">
      <alignment horizontal="center" vertical="center"/>
    </xf>
    <xf numFmtId="164" fontId="17" fillId="0" borderId="39" xfId="3" applyNumberFormat="1" applyFont="1" applyBorder="1" applyAlignment="1">
      <alignment horizontal="center" vertical="center"/>
    </xf>
    <xf numFmtId="0" fontId="18" fillId="37" borderId="48" xfId="3" applyFont="1" applyFill="1" applyBorder="1" applyAlignment="1">
      <alignment horizontal="center" vertical="center"/>
    </xf>
    <xf numFmtId="164" fontId="19" fillId="0" borderId="49" xfId="3" applyNumberFormat="1" applyFont="1" applyBorder="1" applyAlignment="1">
      <alignment horizontal="center" vertical="center"/>
    </xf>
    <xf numFmtId="164" fontId="19" fillId="0" borderId="50" xfId="3" applyNumberFormat="1" applyFont="1" applyBorder="1" applyAlignment="1">
      <alignment horizontal="center" vertical="center"/>
    </xf>
    <xf numFmtId="164" fontId="20" fillId="0" borderId="51" xfId="3" applyNumberFormat="1" applyFont="1" applyBorder="1" applyAlignment="1">
      <alignment horizontal="center" vertical="center"/>
    </xf>
    <xf numFmtId="0" fontId="18" fillId="37" borderId="52" xfId="3" applyFont="1" applyFill="1" applyBorder="1" applyAlignment="1">
      <alignment horizontal="center" vertical="center"/>
    </xf>
    <xf numFmtId="164" fontId="19" fillId="0" borderId="53" xfId="3" applyNumberFormat="1" applyFont="1" applyBorder="1" applyAlignment="1">
      <alignment horizontal="center" vertical="center"/>
    </xf>
    <xf numFmtId="164" fontId="19" fillId="0" borderId="54" xfId="3" applyNumberFormat="1" applyFont="1" applyBorder="1" applyAlignment="1">
      <alignment horizontal="center" vertical="center"/>
    </xf>
    <xf numFmtId="164" fontId="20" fillId="0" borderId="55" xfId="3" applyNumberFormat="1" applyFont="1" applyBorder="1" applyAlignment="1">
      <alignment horizontal="center" vertical="center"/>
    </xf>
    <xf numFmtId="0" fontId="21" fillId="0" borderId="44" xfId="3" applyFont="1" applyBorder="1" applyAlignment="1">
      <alignment horizontal="center" vertical="center" wrapText="1"/>
    </xf>
    <xf numFmtId="166" fontId="22" fillId="0" borderId="45" xfId="4" applyNumberFormat="1" applyFont="1" applyFill="1" applyBorder="1" applyAlignment="1">
      <alignment horizontal="center" vertical="center"/>
    </xf>
    <xf numFmtId="166" fontId="22" fillId="0" borderId="46" xfId="4" applyNumberFormat="1" applyFont="1" applyFill="1" applyBorder="1" applyAlignment="1">
      <alignment horizontal="center" vertical="center"/>
    </xf>
    <xf numFmtId="166" fontId="22" fillId="0" borderId="47" xfId="4" applyNumberFormat="1" applyFont="1" applyFill="1" applyBorder="1" applyAlignment="1">
      <alignment horizontal="center" vertical="center"/>
    </xf>
    <xf numFmtId="0" fontId="21" fillId="0" borderId="56" xfId="3" applyFont="1" applyBorder="1" applyAlignment="1">
      <alignment horizontal="center" vertical="center" wrapText="1"/>
    </xf>
    <xf numFmtId="166" fontId="22" fillId="0" borderId="57" xfId="4" applyNumberFormat="1" applyFont="1" applyFill="1" applyBorder="1" applyAlignment="1">
      <alignment horizontal="center" vertical="center"/>
    </xf>
    <xf numFmtId="166" fontId="22" fillId="0" borderId="58" xfId="4" applyNumberFormat="1" applyFont="1" applyFill="1" applyBorder="1" applyAlignment="1">
      <alignment horizontal="center" vertical="center"/>
    </xf>
    <xf numFmtId="166" fontId="22" fillId="0" borderId="59" xfId="4" applyNumberFormat="1" applyFont="1" applyFill="1" applyBorder="1" applyAlignment="1">
      <alignment horizontal="center" vertical="center"/>
    </xf>
    <xf numFmtId="0" fontId="21" fillId="0" borderId="60" xfId="3" applyFont="1" applyBorder="1" applyAlignment="1">
      <alignment horizontal="center" vertical="center" wrapText="1"/>
    </xf>
    <xf numFmtId="9" fontId="22" fillId="0" borderId="61" xfId="5" applyFont="1" applyFill="1" applyBorder="1" applyAlignment="1">
      <alignment horizontal="center" vertical="center"/>
    </xf>
    <xf numFmtId="9" fontId="22" fillId="0" borderId="62" xfId="5" applyFont="1" applyFill="1" applyBorder="1" applyAlignment="1">
      <alignment horizontal="center" vertical="center"/>
    </xf>
    <xf numFmtId="9" fontId="23" fillId="0" borderId="63" xfId="5" applyFont="1" applyFill="1" applyBorder="1" applyAlignment="1">
      <alignment horizontal="center" vertical="center"/>
    </xf>
    <xf numFmtId="0" fontId="21" fillId="0" borderId="64" xfId="3" applyFont="1" applyBorder="1" applyAlignment="1">
      <alignment horizontal="center" vertical="center" wrapText="1"/>
    </xf>
    <xf numFmtId="0" fontId="9" fillId="0" borderId="0" xfId="3" applyFont="1"/>
    <xf numFmtId="0" fontId="61" fillId="34" borderId="73" xfId="3" applyFont="1" applyFill="1" applyBorder="1" applyAlignment="1">
      <alignment vertical="center"/>
    </xf>
    <xf numFmtId="166" fontId="61" fillId="34" borderId="74" xfId="4" applyNumberFormat="1" applyFont="1" applyFill="1" applyBorder="1" applyAlignment="1">
      <alignment horizontal="center" vertical="center"/>
    </xf>
    <xf numFmtId="164" fontId="61" fillId="34" borderId="73" xfId="5" applyNumberFormat="1" applyFont="1" applyFill="1" applyBorder="1" applyAlignment="1">
      <alignment horizontal="center" vertical="center"/>
    </xf>
    <xf numFmtId="164" fontId="61" fillId="34" borderId="75" xfId="5" applyNumberFormat="1" applyFont="1" applyFill="1" applyBorder="1" applyAlignment="1">
      <alignment horizontal="center" vertical="center"/>
    </xf>
    <xf numFmtId="164" fontId="61" fillId="34" borderId="74" xfId="5" applyNumberFormat="1" applyFont="1" applyFill="1" applyBorder="1" applyAlignment="1">
      <alignment horizontal="center" vertical="center"/>
    </xf>
    <xf numFmtId="164" fontId="60" fillId="34" borderId="76" xfId="5" applyNumberFormat="1" applyFont="1" applyFill="1" applyBorder="1" applyAlignment="1">
      <alignment horizontal="center" vertical="center"/>
    </xf>
    <xf numFmtId="164" fontId="60" fillId="34" borderId="77" xfId="5" applyNumberFormat="1" applyFont="1" applyFill="1" applyBorder="1" applyAlignment="1">
      <alignment horizontal="center" vertical="center"/>
    </xf>
    <xf numFmtId="164" fontId="61" fillId="34" borderId="78" xfId="5" applyNumberFormat="1" applyFont="1" applyFill="1" applyBorder="1" applyAlignment="1">
      <alignment horizontal="center" vertical="center"/>
    </xf>
    <xf numFmtId="0" fontId="62" fillId="0" borderId="27" xfId="3" applyFont="1" applyBorder="1" applyAlignment="1">
      <alignment vertical="center"/>
    </xf>
    <xf numFmtId="0" fontId="63" fillId="0" borderId="28" xfId="3" applyFont="1" applyBorder="1" applyAlignment="1">
      <alignment horizontal="center" vertical="center"/>
    </xf>
    <xf numFmtId="164" fontId="62" fillId="0" borderId="27" xfId="5" applyNumberFormat="1" applyFont="1" applyFill="1" applyBorder="1" applyAlignment="1">
      <alignment horizontal="center" vertical="center"/>
    </xf>
    <xf numFmtId="164" fontId="62" fillId="0" borderId="10" xfId="5" applyNumberFormat="1" applyFont="1" applyFill="1" applyBorder="1" applyAlignment="1">
      <alignment horizontal="center" vertical="center"/>
    </xf>
    <xf numFmtId="164" fontId="62" fillId="0" borderId="28" xfId="5" applyNumberFormat="1" applyFont="1" applyFill="1" applyBorder="1" applyAlignment="1">
      <alignment horizontal="center" vertical="center"/>
    </xf>
    <xf numFmtId="164" fontId="62" fillId="0" borderId="79" xfId="5" applyNumberFormat="1" applyFont="1" applyFill="1" applyBorder="1" applyAlignment="1">
      <alignment horizontal="center" vertical="center"/>
    </xf>
    <xf numFmtId="164" fontId="62" fillId="0" borderId="80" xfId="5" applyNumberFormat="1" applyFont="1" applyFill="1" applyBorder="1" applyAlignment="1">
      <alignment horizontal="center" vertical="center"/>
    </xf>
    <xf numFmtId="164" fontId="62" fillId="0" borderId="17" xfId="5" applyNumberFormat="1" applyFont="1" applyFill="1" applyBorder="1" applyAlignment="1">
      <alignment horizontal="center" vertical="center"/>
    </xf>
    <xf numFmtId="0" fontId="61" fillId="34" borderId="27" xfId="3" applyFont="1" applyFill="1" applyBorder="1" applyAlignment="1">
      <alignment vertical="center"/>
    </xf>
    <xf numFmtId="166" fontId="61" fillId="34" borderId="28" xfId="4" applyNumberFormat="1" applyFont="1" applyFill="1" applyBorder="1" applyAlignment="1">
      <alignment horizontal="center" vertical="center"/>
    </xf>
    <xf numFmtId="164" fontId="61" fillId="34" borderId="27" xfId="5" applyNumberFormat="1" applyFont="1" applyFill="1" applyBorder="1" applyAlignment="1">
      <alignment horizontal="center" vertical="center"/>
    </xf>
    <xf numFmtId="164" fontId="61" fillId="34" borderId="10" xfId="5" applyNumberFormat="1" applyFont="1" applyFill="1" applyBorder="1" applyAlignment="1">
      <alignment horizontal="center" vertical="center"/>
    </xf>
    <xf numFmtId="164" fontId="61" fillId="34" borderId="28" xfId="5" applyNumberFormat="1" applyFont="1" applyFill="1" applyBorder="1" applyAlignment="1">
      <alignment horizontal="center" vertical="center"/>
    </xf>
    <xf numFmtId="164" fontId="60" fillId="34" borderId="79" xfId="5" applyNumberFormat="1" applyFont="1" applyFill="1" applyBorder="1" applyAlignment="1">
      <alignment horizontal="center" vertical="center"/>
    </xf>
    <xf numFmtId="164" fontId="60" fillId="34" borderId="80" xfId="5" applyNumberFormat="1" applyFont="1" applyFill="1" applyBorder="1" applyAlignment="1">
      <alignment horizontal="center" vertical="center"/>
    </xf>
    <xf numFmtId="164" fontId="61" fillId="34" borderId="17" xfId="5" applyNumberFormat="1" applyFont="1" applyFill="1" applyBorder="1" applyAlignment="1">
      <alignment horizontal="center" vertical="center"/>
    </xf>
    <xf numFmtId="0" fontId="62" fillId="0" borderId="29" xfId="3" applyFont="1" applyBorder="1" applyAlignment="1">
      <alignment vertical="center"/>
    </xf>
    <xf numFmtId="0" fontId="63" fillId="0" borderId="31" xfId="3" applyFont="1" applyBorder="1" applyAlignment="1">
      <alignment horizontal="center" vertical="center"/>
    </xf>
    <xf numFmtId="164" fontId="62" fillId="0" borderId="29" xfId="5" applyNumberFormat="1" applyFont="1" applyFill="1" applyBorder="1" applyAlignment="1">
      <alignment horizontal="center" vertical="center"/>
    </xf>
    <xf numFmtId="164" fontId="62" fillId="0" borderId="30" xfId="5" applyNumberFormat="1" applyFont="1" applyFill="1" applyBorder="1" applyAlignment="1">
      <alignment horizontal="center" vertical="center"/>
    </xf>
    <xf numFmtId="164" fontId="62" fillId="0" borderId="31" xfId="5" applyNumberFormat="1" applyFont="1" applyFill="1" applyBorder="1" applyAlignment="1">
      <alignment horizontal="center" vertical="center"/>
    </xf>
    <xf numFmtId="164" fontId="62" fillId="0" borderId="81" xfId="5" applyNumberFormat="1" applyFont="1" applyFill="1" applyBorder="1" applyAlignment="1">
      <alignment horizontal="center" vertical="center"/>
    </xf>
    <xf numFmtId="164" fontId="62" fillId="0" borderId="82" xfId="5" applyNumberFormat="1" applyFont="1" applyFill="1" applyBorder="1" applyAlignment="1">
      <alignment horizontal="center" vertical="center"/>
    </xf>
    <xf numFmtId="164" fontId="62" fillId="0" borderId="32" xfId="5" applyNumberFormat="1" applyFont="1" applyFill="1" applyBorder="1" applyAlignment="1">
      <alignment horizontal="center" vertical="center"/>
    </xf>
    <xf numFmtId="0" fontId="64" fillId="0" borderId="83" xfId="3" applyFont="1" applyBorder="1" applyAlignment="1">
      <alignment vertical="center"/>
    </xf>
    <xf numFmtId="0" fontId="10" fillId="0" borderId="69" xfId="3" applyBorder="1"/>
    <xf numFmtId="0" fontId="61" fillId="33" borderId="84" xfId="3" applyFont="1" applyFill="1" applyBorder="1" applyAlignment="1">
      <alignment vertical="center"/>
    </xf>
    <xf numFmtId="166" fontId="61" fillId="33" borderId="85" xfId="4" applyNumberFormat="1" applyFont="1" applyFill="1" applyBorder="1" applyAlignment="1">
      <alignment horizontal="center" vertical="center"/>
    </xf>
    <xf numFmtId="164" fontId="61" fillId="33" borderId="84" xfId="5" applyNumberFormat="1" applyFont="1" applyFill="1" applyBorder="1" applyAlignment="1">
      <alignment horizontal="center" vertical="center"/>
    </xf>
    <xf numFmtId="164" fontId="61" fillId="33" borderId="86" xfId="5" applyNumberFormat="1" applyFont="1" applyFill="1" applyBorder="1" applyAlignment="1">
      <alignment horizontal="center" vertical="center"/>
    </xf>
    <xf numFmtId="164" fontId="61" fillId="33" borderId="85" xfId="5" applyNumberFormat="1" applyFont="1" applyFill="1" applyBorder="1" applyAlignment="1">
      <alignment horizontal="center" vertical="center"/>
    </xf>
    <xf numFmtId="164" fontId="60" fillId="33" borderId="87" xfId="5" applyNumberFormat="1" applyFont="1" applyFill="1" applyBorder="1" applyAlignment="1">
      <alignment horizontal="center" vertical="center"/>
    </xf>
    <xf numFmtId="164" fontId="60" fillId="33" borderId="88" xfId="5" applyNumberFormat="1" applyFont="1" applyFill="1" applyBorder="1" applyAlignment="1">
      <alignment horizontal="center" vertical="center"/>
    </xf>
    <xf numFmtId="164" fontId="61" fillId="33" borderId="89" xfId="5" applyNumberFormat="1" applyFont="1" applyFill="1" applyBorder="1" applyAlignment="1">
      <alignment horizontal="center" vertical="center"/>
    </xf>
    <xf numFmtId="0" fontId="61" fillId="33" borderId="27" xfId="3" applyFont="1" applyFill="1" applyBorder="1" applyAlignment="1">
      <alignment vertical="center"/>
    </xf>
    <xf numFmtId="166" fontId="61" fillId="33" borderId="28" xfId="4" applyNumberFormat="1" applyFont="1" applyFill="1" applyBorder="1" applyAlignment="1">
      <alignment horizontal="center" vertical="center"/>
    </xf>
    <xf numFmtId="164" fontId="61" fillId="33" borderId="27" xfId="5" applyNumberFormat="1" applyFont="1" applyFill="1" applyBorder="1" applyAlignment="1">
      <alignment horizontal="center" vertical="center"/>
    </xf>
    <xf numFmtId="164" fontId="61" fillId="33" borderId="10" xfId="5" applyNumberFormat="1" applyFont="1" applyFill="1" applyBorder="1" applyAlignment="1">
      <alignment horizontal="center" vertical="center"/>
    </xf>
    <xf numFmtId="164" fontId="61" fillId="33" borderId="28" xfId="5" applyNumberFormat="1" applyFont="1" applyFill="1" applyBorder="1" applyAlignment="1">
      <alignment horizontal="center" vertical="center"/>
    </xf>
    <xf numFmtId="164" fontId="60" fillId="33" borderId="79" xfId="5" applyNumberFormat="1" applyFont="1" applyFill="1" applyBorder="1" applyAlignment="1">
      <alignment horizontal="center" vertical="center"/>
    </xf>
    <xf numFmtId="164" fontId="60" fillId="33" borderId="80" xfId="5" applyNumberFormat="1" applyFont="1" applyFill="1" applyBorder="1" applyAlignment="1">
      <alignment horizontal="center" vertical="center"/>
    </xf>
    <xf numFmtId="164" fontId="61" fillId="33" borderId="17" xfId="5" applyNumberFormat="1" applyFont="1" applyFill="1" applyBorder="1" applyAlignment="1">
      <alignment horizontal="center" vertical="center"/>
    </xf>
    <xf numFmtId="0" fontId="10" fillId="0" borderId="69" xfId="3" applyBorder="1" applyAlignment="1">
      <alignment horizontal="center" vertical="center"/>
    </xf>
    <xf numFmtId="0" fontId="20" fillId="0" borderId="69" xfId="3" applyFont="1" applyBorder="1" applyAlignment="1">
      <alignment horizontal="center" vertical="center"/>
    </xf>
    <xf numFmtId="0" fontId="10" fillId="0" borderId="0" xfId="3" applyAlignment="1">
      <alignment vertical="center"/>
    </xf>
    <xf numFmtId="0" fontId="65" fillId="0" borderId="90" xfId="3" applyFont="1" applyBorder="1" applyAlignment="1">
      <alignment horizontal="center" vertical="center"/>
    </xf>
    <xf numFmtId="0" fontId="57" fillId="0" borderId="0" xfId="3" applyFont="1" applyAlignment="1">
      <alignment vertical="center"/>
    </xf>
    <xf numFmtId="0" fontId="21" fillId="39" borderId="91" xfId="3" applyFont="1" applyFill="1" applyBorder="1" applyAlignment="1">
      <alignment horizontal="center" vertical="center"/>
    </xf>
    <xf numFmtId="0" fontId="21" fillId="39" borderId="92" xfId="3" applyFont="1" applyFill="1" applyBorder="1" applyAlignment="1">
      <alignment horizontal="center" vertical="center"/>
    </xf>
    <xf numFmtId="0" fontId="21" fillId="39" borderId="93" xfId="3" applyFont="1" applyFill="1" applyBorder="1" applyAlignment="1">
      <alignment horizontal="center" vertical="center"/>
    </xf>
    <xf numFmtId="0" fontId="66" fillId="40" borderId="94" xfId="3" applyFont="1" applyFill="1" applyBorder="1" applyAlignment="1">
      <alignment horizontal="center" vertical="center"/>
    </xf>
    <xf numFmtId="0" fontId="67" fillId="41" borderId="94" xfId="3" applyFont="1" applyFill="1" applyBorder="1" applyAlignment="1">
      <alignment horizontal="center" vertical="center"/>
    </xf>
    <xf numFmtId="0" fontId="66" fillId="42" borderId="96" xfId="3" applyFont="1" applyFill="1" applyBorder="1" applyAlignment="1">
      <alignment vertical="center"/>
    </xf>
    <xf numFmtId="164" fontId="21" fillId="43" borderId="97" xfId="5" applyNumberFormat="1" applyFont="1" applyFill="1" applyBorder="1" applyAlignment="1">
      <alignment horizontal="center" vertical="center"/>
    </xf>
    <xf numFmtId="164" fontId="21" fillId="43" borderId="98" xfId="5" applyNumberFormat="1" applyFont="1" applyFill="1" applyBorder="1" applyAlignment="1">
      <alignment horizontal="center" vertical="center"/>
    </xf>
    <xf numFmtId="164" fontId="21" fillId="43" borderId="99" xfId="5" applyNumberFormat="1" applyFont="1" applyFill="1" applyBorder="1" applyAlignment="1">
      <alignment horizontal="center" vertical="center"/>
    </xf>
    <xf numFmtId="164" fontId="21" fillId="42" borderId="100" xfId="5" applyNumberFormat="1" applyFont="1" applyFill="1" applyBorder="1" applyAlignment="1">
      <alignment horizontal="center" vertical="center"/>
    </xf>
    <xf numFmtId="164" fontId="21" fillId="44" borderId="100" xfId="5" applyNumberFormat="1" applyFont="1" applyFill="1" applyBorder="1" applyAlignment="1">
      <alignment horizontal="center" vertical="center"/>
    </xf>
    <xf numFmtId="0" fontId="70" fillId="0" borderId="102" xfId="3" applyFont="1" applyBorder="1" applyAlignment="1">
      <alignment vertical="center"/>
    </xf>
    <xf numFmtId="164" fontId="22" fillId="0" borderId="103" xfId="5" applyNumberFormat="1" applyFont="1" applyFill="1" applyBorder="1" applyAlignment="1">
      <alignment horizontal="center" vertical="center"/>
    </xf>
    <xf numFmtId="164" fontId="22" fillId="0" borderId="104" xfId="5" applyNumberFormat="1" applyFont="1" applyFill="1" applyBorder="1" applyAlignment="1">
      <alignment horizontal="center" vertical="center"/>
    </xf>
    <xf numFmtId="164" fontId="22" fillId="0" borderId="105" xfId="5" applyNumberFormat="1" applyFont="1" applyFill="1" applyBorder="1" applyAlignment="1">
      <alignment horizontal="center" vertical="center"/>
    </xf>
    <xf numFmtId="164" fontId="22" fillId="0" borderId="106" xfId="5" applyNumberFormat="1" applyFont="1" applyFill="1" applyBorder="1" applyAlignment="1">
      <alignment horizontal="center" vertical="center"/>
    </xf>
    <xf numFmtId="0" fontId="70" fillId="0" borderId="107" xfId="3" applyFont="1" applyBorder="1" applyAlignment="1">
      <alignment vertical="center"/>
    </xf>
    <xf numFmtId="164" fontId="22" fillId="0" borderId="108" xfId="5" applyNumberFormat="1" applyFont="1" applyFill="1" applyBorder="1" applyAlignment="1">
      <alignment horizontal="center" vertical="center"/>
    </xf>
    <xf numFmtId="164" fontId="22" fillId="0" borderId="109" xfId="5" applyNumberFormat="1" applyFont="1" applyFill="1" applyBorder="1" applyAlignment="1">
      <alignment horizontal="center" vertical="center"/>
    </xf>
    <xf numFmtId="164" fontId="22" fillId="0" borderId="110" xfId="5" applyNumberFormat="1" applyFont="1" applyFill="1" applyBorder="1" applyAlignment="1">
      <alignment horizontal="center" vertical="center"/>
    </xf>
    <xf numFmtId="164" fontId="22" fillId="0" borderId="111" xfId="5" applyNumberFormat="1" applyFont="1" applyFill="1" applyBorder="1" applyAlignment="1">
      <alignment horizontal="center" vertical="center"/>
    </xf>
    <xf numFmtId="0" fontId="10" fillId="0" borderId="112" xfId="3" applyBorder="1" applyAlignment="1">
      <alignment vertical="center"/>
    </xf>
    <xf numFmtId="0" fontId="65" fillId="0" borderId="114" xfId="3" applyFont="1" applyBorder="1" applyAlignment="1">
      <alignment horizontal="center" vertical="center"/>
    </xf>
    <xf numFmtId="164" fontId="10" fillId="0" borderId="115" xfId="3" applyNumberFormat="1" applyBorder="1" applyAlignment="1">
      <alignment horizontal="center" vertical="center"/>
    </xf>
    <xf numFmtId="164" fontId="10" fillId="0" borderId="116" xfId="3" applyNumberFormat="1" applyBorder="1" applyAlignment="1">
      <alignment horizontal="center" vertical="center"/>
    </xf>
    <xf numFmtId="164" fontId="10"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2" fillId="33" borderId="17" xfId="0" applyNumberFormat="1" applyFont="1" applyFill="1" applyBorder="1"/>
    <xf numFmtId="0" fontId="73" fillId="45" borderId="18" xfId="0" applyFont="1" applyFill="1" applyBorder="1"/>
    <xf numFmtId="0" fontId="0" fillId="0" borderId="131" xfId="0" applyBorder="1"/>
    <xf numFmtId="0" fontId="9" fillId="0" borderId="19" xfId="0" applyFont="1" applyBorder="1" applyAlignment="1">
      <alignment horizontal="center" textRotation="90" wrapText="1"/>
    </xf>
    <xf numFmtId="0" fontId="9" fillId="0" borderId="20" xfId="0" applyFont="1" applyBorder="1" applyAlignment="1">
      <alignment horizontal="center" textRotation="90" wrapText="1"/>
    </xf>
    <xf numFmtId="0" fontId="9" fillId="34" borderId="20" xfId="0" applyFont="1" applyFill="1" applyBorder="1" applyAlignment="1">
      <alignment horizontal="center" textRotation="90" wrapText="1"/>
    </xf>
    <xf numFmtId="0" fontId="9" fillId="45" borderId="20" xfId="0" applyFont="1" applyFill="1" applyBorder="1" applyAlignment="1">
      <alignment horizontal="center" textRotation="90" wrapText="1"/>
    </xf>
    <xf numFmtId="0" fontId="9" fillId="33" borderId="20" xfId="0" applyFont="1" applyFill="1" applyBorder="1" applyAlignment="1">
      <alignment horizontal="center" textRotation="90" wrapText="1"/>
    </xf>
    <xf numFmtId="0" fontId="9" fillId="46" borderId="20" xfId="0" applyFont="1" applyFill="1" applyBorder="1" applyAlignment="1">
      <alignment horizontal="center" textRotation="90" wrapText="1"/>
    </xf>
    <xf numFmtId="0" fontId="9"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2" fillId="0" borderId="12" xfId="1" applyNumberFormat="1" applyFont="1" applyFill="1" applyBorder="1"/>
    <xf numFmtId="167" fontId="72" fillId="0" borderId="10" xfId="1" applyNumberFormat="1" applyFont="1" applyFill="1" applyBorder="1"/>
    <xf numFmtId="167" fontId="72" fillId="34" borderId="10" xfId="1" applyNumberFormat="1" applyFont="1" applyFill="1" applyBorder="1"/>
    <xf numFmtId="167" fontId="72" fillId="45" borderId="10" xfId="1" applyNumberFormat="1" applyFont="1" applyFill="1" applyBorder="1"/>
    <xf numFmtId="167" fontId="72" fillId="33" borderId="10" xfId="1" applyNumberFormat="1" applyFont="1" applyFill="1" applyBorder="1"/>
    <xf numFmtId="167" fontId="72" fillId="46" borderId="10" xfId="1" applyNumberFormat="1" applyFont="1" applyFill="1" applyBorder="1"/>
    <xf numFmtId="167" fontId="72"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3" fillId="0" borderId="14" xfId="1" applyNumberFormat="1" applyFont="1" applyFill="1" applyBorder="1"/>
    <xf numFmtId="167" fontId="73" fillId="0" borderId="15" xfId="1" applyNumberFormat="1" applyFont="1" applyFill="1" applyBorder="1"/>
    <xf numFmtId="167" fontId="73" fillId="34" borderId="15" xfId="1" applyNumberFormat="1" applyFont="1" applyFill="1" applyBorder="1"/>
    <xf numFmtId="167" fontId="73" fillId="45" borderId="15" xfId="1" applyNumberFormat="1" applyFont="1" applyFill="1" applyBorder="1"/>
    <xf numFmtId="167" fontId="73" fillId="33" borderId="15" xfId="1" applyNumberFormat="1" applyFont="1" applyFill="1" applyBorder="1"/>
    <xf numFmtId="167" fontId="73" fillId="46" borderId="15" xfId="1" applyNumberFormat="1" applyFont="1" applyFill="1" applyBorder="1"/>
    <xf numFmtId="167" fontId="73"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2" fillId="34" borderId="10" xfId="2" applyNumberFormat="1" applyFont="1" applyFill="1" applyBorder="1"/>
    <xf numFmtId="164" fontId="72" fillId="45" borderId="10" xfId="2" applyNumberFormat="1" applyFont="1" applyFill="1" applyBorder="1"/>
    <xf numFmtId="164" fontId="72" fillId="33" borderId="10" xfId="2" applyNumberFormat="1" applyFont="1" applyFill="1" applyBorder="1"/>
    <xf numFmtId="164" fontId="72" fillId="46" borderId="10" xfId="2" applyNumberFormat="1" applyFont="1" applyFill="1" applyBorder="1"/>
    <xf numFmtId="164" fontId="72"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3" fillId="34" borderId="15" xfId="2" applyNumberFormat="1" applyFont="1" applyFill="1" applyBorder="1"/>
    <xf numFmtId="164" fontId="73" fillId="45" borderId="15" xfId="2" applyNumberFormat="1" applyFont="1" applyFill="1" applyBorder="1"/>
    <xf numFmtId="164" fontId="73" fillId="33" borderId="15" xfId="2" applyNumberFormat="1" applyFont="1" applyFill="1" applyBorder="1"/>
    <xf numFmtId="164" fontId="73" fillId="46" borderId="15" xfId="2" applyNumberFormat="1" applyFont="1" applyFill="1" applyBorder="1"/>
    <xf numFmtId="164" fontId="73" fillId="36" borderId="15" xfId="2" applyNumberFormat="1" applyFont="1" applyFill="1" applyBorder="1"/>
    <xf numFmtId="0" fontId="21" fillId="38" borderId="139" xfId="3" applyFont="1" applyFill="1" applyBorder="1" applyAlignment="1">
      <alignment horizontal="center" vertical="center"/>
    </xf>
    <xf numFmtId="0" fontId="21" fillId="38" borderId="140" xfId="3" applyFont="1" applyFill="1" applyBorder="1" applyAlignment="1">
      <alignment horizontal="center" vertical="center"/>
    </xf>
    <xf numFmtId="0" fontId="21" fillId="38" borderId="141" xfId="3" applyFont="1" applyFill="1" applyBorder="1" applyAlignment="1">
      <alignment horizontal="center" vertical="center"/>
    </xf>
    <xf numFmtId="0" fontId="60" fillId="38" borderId="72" xfId="3" applyFont="1" applyFill="1" applyBorder="1" applyAlignment="1">
      <alignment horizontal="center" vertical="center"/>
    </xf>
    <xf numFmtId="0" fontId="60" fillId="38" borderId="71" xfId="3" applyFont="1" applyFill="1" applyBorder="1" applyAlignment="1">
      <alignment horizontal="center" vertical="center"/>
    </xf>
    <xf numFmtId="0" fontId="21" fillId="38" borderId="142" xfId="3" applyFont="1" applyFill="1" applyBorder="1" applyAlignment="1">
      <alignment horizontal="center" vertical="center"/>
    </xf>
    <xf numFmtId="0" fontId="60" fillId="38" borderId="138" xfId="3" applyFont="1" applyFill="1" applyBorder="1" applyAlignment="1">
      <alignment horizontal="center" vertical="center"/>
    </xf>
    <xf numFmtId="164" fontId="60" fillId="34" borderId="143" xfId="5" applyNumberFormat="1" applyFont="1" applyFill="1" applyBorder="1" applyAlignment="1">
      <alignment horizontal="center" vertical="center"/>
    </xf>
    <xf numFmtId="164" fontId="62" fillId="0" borderId="144" xfId="5" applyNumberFormat="1" applyFont="1" applyFill="1" applyBorder="1" applyAlignment="1">
      <alignment horizontal="center" vertical="center"/>
    </xf>
    <xf numFmtId="164" fontId="60" fillId="34" borderId="144" xfId="5" applyNumberFormat="1" applyFont="1" applyFill="1" applyBorder="1" applyAlignment="1">
      <alignment horizontal="center" vertical="center"/>
    </xf>
    <xf numFmtId="164" fontId="62" fillId="0" borderId="145" xfId="5" applyNumberFormat="1" applyFont="1" applyFill="1" applyBorder="1" applyAlignment="1">
      <alignment horizontal="center" vertical="center"/>
    </xf>
    <xf numFmtId="164" fontId="60" fillId="33" borderId="146" xfId="5" applyNumberFormat="1" applyFont="1" applyFill="1" applyBorder="1" applyAlignment="1">
      <alignment horizontal="center" vertical="center"/>
    </xf>
    <xf numFmtId="164" fontId="60"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2" fillId="34" borderId="147" xfId="0" applyFont="1" applyFill="1" applyBorder="1" applyAlignment="1">
      <alignment horizontal="center" vertical="center" wrapText="1"/>
    </xf>
    <xf numFmtId="0" fontId="72" fillId="34" borderId="148" xfId="0" applyFont="1" applyFill="1" applyBorder="1" applyAlignment="1">
      <alignment horizontal="center" vertical="center" wrapText="1"/>
    </xf>
    <xf numFmtId="0" fontId="72" fillId="34" borderId="149" xfId="0" applyFont="1" applyFill="1" applyBorder="1" applyAlignment="1">
      <alignment horizontal="center" vertical="center" wrapText="1"/>
    </xf>
    <xf numFmtId="164" fontId="22" fillId="0" borderId="103" xfId="2" applyNumberFormat="1" applyFont="1" applyFill="1" applyBorder="1" applyAlignment="1">
      <alignment horizontal="center" vertical="center"/>
    </xf>
    <xf numFmtId="164" fontId="22" fillId="0" borderId="104" xfId="2" applyNumberFormat="1" applyFont="1" applyFill="1" applyBorder="1" applyAlignment="1">
      <alignment horizontal="center" vertical="center"/>
    </xf>
    <xf numFmtId="164" fontId="22" fillId="0" borderId="105" xfId="2" applyNumberFormat="1" applyFont="1" applyFill="1" applyBorder="1" applyAlignment="1">
      <alignment horizontal="center" vertical="center"/>
    </xf>
    <xf numFmtId="164" fontId="22" fillId="0" borderId="106" xfId="2" applyNumberFormat="1" applyFont="1" applyFill="1" applyBorder="1" applyAlignment="1">
      <alignment horizontal="center" vertical="center"/>
    </xf>
    <xf numFmtId="164" fontId="22" fillId="0" borderId="108" xfId="2" applyNumberFormat="1" applyFont="1" applyFill="1" applyBorder="1" applyAlignment="1">
      <alignment horizontal="center" vertical="center"/>
    </xf>
    <xf numFmtId="164" fontId="22" fillId="0" borderId="109" xfId="2" applyNumberFormat="1" applyFont="1" applyFill="1" applyBorder="1" applyAlignment="1">
      <alignment horizontal="center" vertical="center"/>
    </xf>
    <xf numFmtId="164" fontId="22" fillId="0" borderId="110" xfId="2" applyNumberFormat="1" applyFont="1" applyFill="1" applyBorder="1" applyAlignment="1">
      <alignment horizontal="center" vertical="center"/>
    </xf>
    <xf numFmtId="164" fontId="22" fillId="0" borderId="111" xfId="2" applyNumberFormat="1" applyFont="1" applyFill="1" applyBorder="1" applyAlignment="1">
      <alignment horizontal="center" vertical="center"/>
    </xf>
    <xf numFmtId="0" fontId="9"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2" fillId="35" borderId="13" xfId="2" applyNumberFormat="1" applyFont="1" applyFill="1" applyBorder="1"/>
    <xf numFmtId="164" fontId="0" fillId="35" borderId="119" xfId="2" applyNumberFormat="1" applyFont="1" applyFill="1" applyBorder="1"/>
    <xf numFmtId="164" fontId="73" fillId="35" borderId="16" xfId="2" applyNumberFormat="1" applyFont="1" applyFill="1" applyBorder="1"/>
    <xf numFmtId="0" fontId="77" fillId="0" borderId="0" xfId="0" applyFont="1"/>
    <xf numFmtId="0" fontId="9"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2" fillId="0" borderId="11" xfId="2" applyNumberFormat="1" applyFont="1" applyFill="1" applyBorder="1"/>
    <xf numFmtId="164" fontId="0" fillId="0" borderId="158" xfId="2" applyNumberFormat="1" applyFont="1" applyFill="1" applyBorder="1"/>
    <xf numFmtId="164" fontId="73" fillId="0" borderId="26" xfId="2" applyNumberFormat="1" applyFont="1" applyFill="1" applyBorder="1"/>
    <xf numFmtId="0" fontId="9"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2" fillId="35" borderId="28" xfId="1" applyNumberFormat="1" applyFont="1" applyFill="1" applyBorder="1"/>
    <xf numFmtId="167" fontId="0" fillId="35" borderId="164" xfId="1" applyNumberFormat="1" applyFont="1" applyFill="1" applyBorder="1"/>
    <xf numFmtId="167" fontId="73" fillId="35" borderId="165" xfId="1" applyNumberFormat="1" applyFont="1" applyFill="1" applyBorder="1"/>
    <xf numFmtId="0" fontId="21" fillId="38" borderId="72" xfId="3" applyFont="1" applyFill="1" applyBorder="1" applyAlignment="1">
      <alignment horizontal="center" vertical="center"/>
    </xf>
    <xf numFmtId="164" fontId="61" fillId="34" borderId="76" xfId="5" applyNumberFormat="1" applyFont="1" applyFill="1" applyBorder="1" applyAlignment="1">
      <alignment horizontal="center" vertical="center"/>
    </xf>
    <xf numFmtId="164" fontId="61" fillId="34" borderId="79" xfId="5" applyNumberFormat="1" applyFont="1" applyFill="1" applyBorder="1" applyAlignment="1">
      <alignment horizontal="center" vertical="center"/>
    </xf>
    <xf numFmtId="164" fontId="61" fillId="33" borderId="87" xfId="5" applyNumberFormat="1" applyFont="1" applyFill="1" applyBorder="1" applyAlignment="1">
      <alignment horizontal="center" vertical="center"/>
    </xf>
    <xf numFmtId="164" fontId="61" fillId="33" borderId="79" xfId="5" applyNumberFormat="1" applyFont="1" applyFill="1" applyBorder="1" applyAlignment="1">
      <alignment horizontal="center" vertical="center"/>
    </xf>
    <xf numFmtId="0" fontId="79" fillId="48" borderId="168" xfId="3" applyFont="1" applyFill="1" applyBorder="1" applyAlignment="1">
      <alignment horizontal="center" vertical="center"/>
    </xf>
    <xf numFmtId="164" fontId="79" fillId="34" borderId="169" xfId="5" applyNumberFormat="1" applyFont="1" applyFill="1" applyBorder="1" applyAlignment="1">
      <alignment horizontal="center" vertical="center"/>
    </xf>
    <xf numFmtId="164" fontId="80" fillId="0" borderId="101" xfId="5" applyNumberFormat="1" applyFont="1" applyFill="1" applyBorder="1" applyAlignment="1">
      <alignment horizontal="center" vertical="center"/>
    </xf>
    <xf numFmtId="164" fontId="79" fillId="34" borderId="101" xfId="5" applyNumberFormat="1" applyFont="1" applyFill="1" applyBorder="1" applyAlignment="1">
      <alignment horizontal="center" vertical="center"/>
    </xf>
    <xf numFmtId="164" fontId="80" fillId="0" borderId="170" xfId="5" applyNumberFormat="1" applyFont="1" applyFill="1" applyBorder="1" applyAlignment="1">
      <alignment horizontal="center" vertical="center"/>
    </xf>
    <xf numFmtId="0" fontId="81" fillId="0" borderId="69" xfId="3" applyFont="1" applyBorder="1"/>
    <xf numFmtId="164" fontId="79" fillId="33" borderId="171" xfId="5" applyNumberFormat="1" applyFont="1" applyFill="1" applyBorder="1" applyAlignment="1">
      <alignment horizontal="center" vertical="center"/>
    </xf>
    <xf numFmtId="164" fontId="79" fillId="33" borderId="101" xfId="5" applyNumberFormat="1" applyFont="1" applyFill="1" applyBorder="1" applyAlignment="1">
      <alignment horizontal="center" vertical="center"/>
    </xf>
    <xf numFmtId="0" fontId="79" fillId="48" borderId="172" xfId="3" applyFont="1" applyFill="1" applyBorder="1" applyAlignment="1">
      <alignment horizontal="center" vertical="center"/>
    </xf>
    <xf numFmtId="164" fontId="79" fillId="34" borderId="173" xfId="5" applyNumberFormat="1" applyFont="1" applyFill="1" applyBorder="1" applyAlignment="1">
      <alignment horizontal="center" vertical="center"/>
    </xf>
    <xf numFmtId="164" fontId="80" fillId="0" borderId="174" xfId="5" applyNumberFormat="1" applyFont="1" applyFill="1" applyBorder="1" applyAlignment="1">
      <alignment horizontal="center" vertical="center"/>
    </xf>
    <xf numFmtId="164" fontId="79" fillId="34" borderId="174" xfId="5" applyNumberFormat="1" applyFont="1" applyFill="1" applyBorder="1" applyAlignment="1">
      <alignment horizontal="center" vertical="center"/>
    </xf>
    <xf numFmtId="164" fontId="80" fillId="0" borderId="175" xfId="5" applyNumberFormat="1" applyFont="1" applyFill="1" applyBorder="1" applyAlignment="1">
      <alignment horizontal="center" vertical="center"/>
    </xf>
    <xf numFmtId="164" fontId="79" fillId="33" borderId="176" xfId="5" applyNumberFormat="1" applyFont="1" applyFill="1" applyBorder="1" applyAlignment="1">
      <alignment horizontal="center" vertical="center"/>
    </xf>
    <xf numFmtId="164" fontId="79" fillId="33" borderId="174" xfId="5" applyNumberFormat="1" applyFont="1" applyFill="1" applyBorder="1" applyAlignment="1">
      <alignment horizontal="center" vertical="center"/>
    </xf>
    <xf numFmtId="0" fontId="57" fillId="0" borderId="0" xfId="3" applyFont="1"/>
    <xf numFmtId="0" fontId="7" fillId="0" borderId="0" xfId="3" applyFont="1"/>
    <xf numFmtId="0" fontId="72"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6"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3" fillId="0" borderId="0" xfId="0" applyFont="1"/>
    <xf numFmtId="0" fontId="5" fillId="0" borderId="10" xfId="3" applyFont="1" applyBorder="1"/>
    <xf numFmtId="0" fontId="10" fillId="0" borderId="10" xfId="3" applyBorder="1"/>
    <xf numFmtId="0" fontId="56" fillId="0" borderId="0" xfId="3" applyFont="1" applyAlignment="1">
      <alignment horizontal="center" vertical="center" wrapText="1"/>
    </xf>
    <xf numFmtId="0" fontId="9" fillId="0" borderId="179" xfId="0" applyFont="1" applyBorder="1" applyAlignment="1">
      <alignment horizontal="center" textRotation="90"/>
    </xf>
    <xf numFmtId="0" fontId="9" fillId="0" borderId="181" xfId="0" applyFont="1" applyBorder="1" applyAlignment="1">
      <alignment horizontal="center" textRotation="90"/>
    </xf>
    <xf numFmtId="0" fontId="9"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2" fillId="33" borderId="12" xfId="1" applyNumberFormat="1" applyFont="1" applyFill="1" applyBorder="1"/>
    <xf numFmtId="164" fontId="72" fillId="34" borderId="13" xfId="2" applyNumberFormat="1" applyFont="1" applyFill="1" applyBorder="1"/>
    <xf numFmtId="167" fontId="72"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3" fillId="45" borderId="14" xfId="1" applyNumberFormat="1" applyFont="1" applyFill="1" applyBorder="1"/>
    <xf numFmtId="164" fontId="73" fillId="34" borderId="16" xfId="2" applyNumberFormat="1" applyFont="1" applyFill="1" applyBorder="1"/>
    <xf numFmtId="0" fontId="84" fillId="0" borderId="0" xfId="0" applyFont="1"/>
    <xf numFmtId="0" fontId="0" fillId="0" borderId="190" xfId="0" applyBorder="1"/>
    <xf numFmtId="0" fontId="0" fillId="0" borderId="191" xfId="0" applyBorder="1"/>
    <xf numFmtId="0" fontId="4" fillId="0" borderId="10" xfId="3" applyFont="1" applyBorder="1"/>
    <xf numFmtId="0" fontId="3" fillId="0" borderId="0" xfId="3" applyFont="1"/>
    <xf numFmtId="0" fontId="2" fillId="0" borderId="10" xfId="3" applyFont="1" applyBorder="1"/>
    <xf numFmtId="0" fontId="68" fillId="33" borderId="95" xfId="3" applyFont="1" applyFill="1" applyBorder="1" applyAlignment="1">
      <alignment horizontal="center" vertical="center" textRotation="90"/>
    </xf>
    <xf numFmtId="0" fontId="68" fillId="33" borderId="101" xfId="3" applyFont="1" applyFill="1" applyBorder="1" applyAlignment="1">
      <alignment horizontal="center" vertical="center" textRotation="90"/>
    </xf>
    <xf numFmtId="0" fontId="68" fillId="33" borderId="113" xfId="3" applyFont="1" applyFill="1" applyBorder="1" applyAlignment="1">
      <alignment horizontal="center" vertical="center" textRotation="90"/>
    </xf>
    <xf numFmtId="0" fontId="69" fillId="0" borderId="95" xfId="3" applyFont="1" applyBorder="1" applyAlignment="1">
      <alignment horizontal="center" vertical="center"/>
    </xf>
    <xf numFmtId="0" fontId="69" fillId="0" borderId="101" xfId="3" applyFont="1" applyBorder="1" applyAlignment="1">
      <alignment horizontal="center" vertical="center"/>
    </xf>
    <xf numFmtId="0" fontId="69" fillId="0" borderId="113" xfId="3" applyFont="1" applyBorder="1" applyAlignment="1">
      <alignment horizontal="center" vertical="center"/>
    </xf>
    <xf numFmtId="0" fontId="71" fillId="34" borderId="95" xfId="3" applyFont="1" applyFill="1" applyBorder="1" applyAlignment="1">
      <alignment horizontal="center" vertical="center" textRotation="90"/>
    </xf>
    <xf numFmtId="0" fontId="71" fillId="34" borderId="101" xfId="3" applyFont="1" applyFill="1" applyBorder="1" applyAlignment="1">
      <alignment horizontal="center" vertical="center" textRotation="90"/>
    </xf>
    <xf numFmtId="0" fontId="71" fillId="34" borderId="113" xfId="3" applyFont="1" applyFill="1" applyBorder="1" applyAlignment="1">
      <alignment horizontal="center" vertical="center" textRotation="90"/>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12" fillId="37" borderId="33" xfId="3" applyFont="1" applyFill="1" applyBorder="1" applyAlignment="1">
      <alignment horizontal="center" vertical="center"/>
    </xf>
    <xf numFmtId="0" fontId="12" fillId="37" borderId="34" xfId="3" applyFont="1" applyFill="1" applyBorder="1" applyAlignment="1">
      <alignment horizontal="center" vertical="center"/>
    </xf>
    <xf numFmtId="0" fontId="12" fillId="37" borderId="35" xfId="3" applyFont="1" applyFill="1" applyBorder="1" applyAlignment="1">
      <alignment horizontal="center" vertical="center"/>
    </xf>
    <xf numFmtId="9" fontId="22" fillId="0" borderId="65" xfId="5" applyFont="1" applyFill="1" applyBorder="1" applyAlignment="1">
      <alignment horizontal="center" vertical="center" wrapText="1"/>
    </xf>
    <xf numFmtId="0" fontId="22" fillId="0" borderId="66" xfId="5" applyNumberFormat="1" applyFont="1" applyFill="1" applyBorder="1" applyAlignment="1">
      <alignment horizontal="center" vertical="center" wrapText="1"/>
    </xf>
    <xf numFmtId="0" fontId="22" fillId="0" borderId="67" xfId="5" applyNumberFormat="1" applyFont="1" applyFill="1" applyBorder="1" applyAlignment="1">
      <alignment horizontal="center" vertical="center" wrapText="1"/>
    </xf>
    <xf numFmtId="0" fontId="11" fillId="0" borderId="183" xfId="3" applyFont="1" applyBorder="1" applyAlignment="1">
      <alignment horizontal="center" vertical="center"/>
    </xf>
    <xf numFmtId="0" fontId="22" fillId="0" borderId="65" xfId="5" applyNumberFormat="1" applyFont="1" applyFill="1" applyBorder="1" applyAlignment="1">
      <alignment horizontal="center" vertical="center" wrapText="1"/>
    </xf>
    <xf numFmtId="0" fontId="56" fillId="0" borderId="178" xfId="3" applyFont="1" applyBorder="1" applyAlignment="1">
      <alignment horizontal="center" vertical="center" wrapText="1"/>
    </xf>
    <xf numFmtId="0" fontId="56" fillId="0" borderId="72" xfId="3" applyFont="1" applyBorder="1" applyAlignment="1">
      <alignment horizontal="center" vertical="center" wrapText="1"/>
    </xf>
    <xf numFmtId="0" fontId="76" fillId="34" borderId="22" xfId="3" applyFont="1" applyFill="1" applyBorder="1" applyAlignment="1">
      <alignment horizontal="center" vertical="center" wrapText="1"/>
    </xf>
    <xf numFmtId="0" fontId="76" fillId="34" borderId="23" xfId="3" applyFont="1" applyFill="1" applyBorder="1" applyAlignment="1">
      <alignment horizontal="center" vertical="center" wrapText="1"/>
    </xf>
    <xf numFmtId="0" fontId="76" fillId="34" borderId="24" xfId="3" applyFont="1" applyFill="1" applyBorder="1" applyAlignment="1">
      <alignment horizontal="center" vertical="center" wrapText="1"/>
    </xf>
    <xf numFmtId="0" fontId="59" fillId="0" borderId="68" xfId="3" applyFont="1" applyBorder="1" applyAlignment="1">
      <alignment horizontal="center" vertical="center"/>
    </xf>
    <xf numFmtId="0" fontId="59" fillId="0" borderId="69" xfId="3" applyFont="1" applyBorder="1" applyAlignment="1">
      <alignment horizontal="center" vertical="center"/>
    </xf>
    <xf numFmtId="0" fontId="59" fillId="0" borderId="70" xfId="3" applyFont="1" applyBorder="1" applyAlignment="1">
      <alignment horizontal="center" vertical="center"/>
    </xf>
    <xf numFmtId="0" fontId="59" fillId="0" borderId="68" xfId="3" applyFont="1" applyBorder="1" applyAlignment="1">
      <alignment horizontal="center" vertical="center" wrapText="1"/>
    </xf>
    <xf numFmtId="0" fontId="58" fillId="0" borderId="68" xfId="3" applyFont="1" applyBorder="1" applyAlignment="1">
      <alignment horizontal="center" vertical="center" wrapText="1"/>
    </xf>
    <xf numFmtId="0" fontId="58" fillId="0" borderId="70" xfId="3" applyFont="1" applyBorder="1" applyAlignment="1">
      <alignment horizontal="center" vertical="center"/>
    </xf>
    <xf numFmtId="0" fontId="73" fillId="0" borderId="130" xfId="0" applyFont="1" applyBorder="1" applyAlignment="1">
      <alignment horizontal="center" vertical="center"/>
    </xf>
    <xf numFmtId="0" fontId="73" fillId="0" borderId="12" xfId="0" applyFont="1" applyBorder="1" applyAlignment="1">
      <alignment horizontal="center" vertical="center"/>
    </xf>
    <xf numFmtId="0" fontId="73" fillId="0" borderId="14" xfId="0" applyFont="1" applyBorder="1" applyAlignment="1">
      <alignment horizontal="center" vertical="center"/>
    </xf>
    <xf numFmtId="0" fontId="74" fillId="47" borderId="23" xfId="0" applyFont="1" applyFill="1" applyBorder="1" applyAlignment="1">
      <alignment horizontal="center"/>
    </xf>
    <xf numFmtId="0" fontId="74" fillId="47" borderId="24" xfId="0" applyFont="1" applyFill="1" applyBorder="1" applyAlignment="1">
      <alignment horizontal="center"/>
    </xf>
    <xf numFmtId="0" fontId="75" fillId="47" borderId="136" xfId="0" applyFont="1" applyFill="1" applyBorder="1" applyAlignment="1">
      <alignment horizontal="center" vertical="center" wrapText="1"/>
    </xf>
    <xf numFmtId="0" fontId="75" fillId="47" borderId="137" xfId="0" applyFont="1" applyFill="1" applyBorder="1" applyAlignment="1">
      <alignment horizontal="center" vertical="center" wrapText="1"/>
    </xf>
    <xf numFmtId="0" fontId="75" fillId="47" borderId="114" xfId="0" applyFont="1" applyFill="1" applyBorder="1" applyAlignment="1">
      <alignment horizontal="center" vertical="center" wrapText="1"/>
    </xf>
    <xf numFmtId="0" fontId="75" fillId="47" borderId="135" xfId="0" applyFont="1" applyFill="1" applyBorder="1" applyAlignment="1">
      <alignment horizontal="center" vertical="center" wrapText="1"/>
    </xf>
    <xf numFmtId="0" fontId="74" fillId="47" borderId="22" xfId="0" applyFont="1" applyFill="1" applyBorder="1" applyAlignment="1">
      <alignment horizontal="center"/>
    </xf>
    <xf numFmtId="0" fontId="74" fillId="47" borderId="159" xfId="0" applyFont="1" applyFill="1" applyBorder="1" applyAlignment="1">
      <alignment horizontal="center"/>
    </xf>
    <xf numFmtId="0" fontId="73" fillId="0" borderId="185" xfId="0" applyFont="1" applyBorder="1" applyAlignment="1">
      <alignment horizontal="center" vertical="center"/>
    </xf>
    <xf numFmtId="0" fontId="73" fillId="0" borderId="186" xfId="0" applyFont="1" applyBorder="1" applyAlignment="1">
      <alignment horizontal="center" vertical="center"/>
    </xf>
    <xf numFmtId="0" fontId="73" fillId="0" borderId="179" xfId="0" applyFont="1" applyBorder="1" applyAlignment="1">
      <alignment horizontal="center" vertical="center"/>
    </xf>
    <xf numFmtId="0" fontId="75" fillId="37" borderId="136" xfId="0" applyFont="1" applyFill="1" applyBorder="1" applyAlignment="1">
      <alignment horizontal="center" vertical="center" wrapText="1"/>
    </xf>
    <xf numFmtId="0" fontId="75" fillId="37" borderId="137" xfId="0" applyFont="1" applyFill="1" applyBorder="1" applyAlignment="1">
      <alignment horizontal="center" vertical="center" wrapText="1"/>
    </xf>
    <xf numFmtId="0" fontId="75" fillId="37" borderId="114" xfId="0" applyFont="1" applyFill="1" applyBorder="1" applyAlignment="1">
      <alignment horizontal="center" vertical="center" wrapText="1"/>
    </xf>
    <xf numFmtId="0" fontId="75" fillId="37" borderId="135" xfId="0" applyFont="1" applyFill="1" applyBorder="1" applyAlignment="1">
      <alignment horizontal="center" vertical="center" wrapText="1"/>
    </xf>
    <xf numFmtId="0" fontId="74" fillId="37" borderId="153" xfId="0" applyFont="1" applyFill="1" applyBorder="1" applyAlignment="1">
      <alignment horizontal="center"/>
    </xf>
    <xf numFmtId="0" fontId="74" fillId="37" borderId="166" xfId="0" applyFont="1" applyFill="1" applyBorder="1" applyAlignment="1">
      <alignment horizontal="center"/>
    </xf>
    <xf numFmtId="0" fontId="74" fillId="37" borderId="167" xfId="0" applyFont="1" applyFill="1" applyBorder="1" applyAlignment="1">
      <alignment horizontal="center"/>
    </xf>
    <xf numFmtId="0" fontId="74" fillId="37" borderId="22" xfId="0" applyFont="1" applyFill="1" applyBorder="1" applyAlignment="1">
      <alignment horizontal="center"/>
    </xf>
    <xf numFmtId="0" fontId="74" fillId="37" borderId="23" xfId="0" applyFont="1" applyFill="1" applyBorder="1" applyAlignment="1">
      <alignment horizontal="center"/>
    </xf>
    <xf numFmtId="0" fontId="74" fillId="37" borderId="159" xfId="0" applyFont="1" applyFill="1" applyBorder="1" applyAlignment="1">
      <alignment horizontal="center"/>
    </xf>
    <xf numFmtId="0" fontId="74" fillId="37" borderId="187" xfId="0" applyFont="1" applyFill="1" applyBorder="1" applyAlignment="1">
      <alignment horizontal="center"/>
    </xf>
    <xf numFmtId="0" fontId="74" fillId="37" borderId="24" xfId="0" applyFont="1" applyFill="1" applyBorder="1" applyAlignment="1">
      <alignment horizontal="center"/>
    </xf>
    <xf numFmtId="0" fontId="59" fillId="33" borderId="19" xfId="0" applyFont="1" applyFill="1" applyBorder="1" applyAlignment="1">
      <alignment horizontal="center" vertical="center"/>
    </xf>
    <xf numFmtId="0" fontId="59" fillId="33" borderId="20" xfId="0" applyFont="1" applyFill="1" applyBorder="1" applyAlignment="1">
      <alignment horizontal="center" vertical="center"/>
    </xf>
    <xf numFmtId="0" fontId="59" fillId="33" borderId="21" xfId="0" applyFont="1" applyFill="1" applyBorder="1" applyAlignment="1">
      <alignment horizontal="center" vertical="center"/>
    </xf>
    <xf numFmtId="0" fontId="75" fillId="46" borderId="136" xfId="0" applyFont="1" applyFill="1" applyBorder="1" applyAlignment="1">
      <alignment horizontal="center" vertical="center" wrapText="1"/>
    </xf>
    <xf numFmtId="0" fontId="75" fillId="46" borderId="184" xfId="0" applyFont="1" applyFill="1" applyBorder="1" applyAlignment="1">
      <alignment horizontal="center" vertical="center" wrapText="1"/>
    </xf>
    <xf numFmtId="0" fontId="75" fillId="46" borderId="114" xfId="0" applyFont="1" applyFill="1" applyBorder="1" applyAlignment="1">
      <alignment horizontal="center" vertical="center" wrapText="1"/>
    </xf>
    <xf numFmtId="0" fontId="75"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174</xdr:row>
      <xdr:rowOff>0</xdr:rowOff>
    </xdr:from>
    <xdr:to>
      <xdr:col>11</xdr:col>
      <xdr:colOff>76790</xdr:colOff>
      <xdr:row>204</xdr:row>
      <xdr:rowOff>23318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20</xdr:col>
      <xdr:colOff>397463</xdr:colOff>
      <xdr:row>35</xdr:row>
      <xdr:rowOff>10774</xdr:rowOff>
    </xdr:to>
    <xdr:pic>
      <xdr:nvPicPr>
        <xdr:cNvPr id="3" name="Picture 2">
          <a:extLst>
            <a:ext uri="{FF2B5EF4-FFF2-40B4-BE49-F238E27FC236}">
              <a16:creationId xmlns:a16="http://schemas.microsoft.com/office/drawing/2014/main" id="{B81D281C-499C-75D6-2854-37C2693CC4C5}"/>
            </a:ext>
          </a:extLst>
        </xdr:cNvPr>
        <xdr:cNvPicPr>
          <a:picLocks noChangeAspect="1"/>
        </xdr:cNvPicPr>
      </xdr:nvPicPr>
      <xdr:blipFill>
        <a:blip xmlns:r="http://schemas.openxmlformats.org/officeDocument/2006/relationships" r:embed="rId1"/>
        <a:stretch>
          <a:fillRect/>
        </a:stretch>
      </xdr:blipFill>
      <xdr:spPr>
        <a:xfrm>
          <a:off x="0" y="733425"/>
          <a:ext cx="14113463" cy="5620999"/>
        </a:xfrm>
        <a:prstGeom prst="rect">
          <a:avLst/>
        </a:prstGeom>
      </xdr:spPr>
    </xdr:pic>
    <xdr:clientData/>
  </xdr:twoCellAnchor>
  <xdr:twoCellAnchor editAs="oneCell">
    <xdr:from>
      <xdr:col>0</xdr:col>
      <xdr:colOff>0</xdr:colOff>
      <xdr:row>35</xdr:row>
      <xdr:rowOff>0</xdr:rowOff>
    </xdr:from>
    <xdr:to>
      <xdr:col>20</xdr:col>
      <xdr:colOff>397463</xdr:colOff>
      <xdr:row>66</xdr:row>
      <xdr:rowOff>10774</xdr:rowOff>
    </xdr:to>
    <xdr:pic>
      <xdr:nvPicPr>
        <xdr:cNvPr id="6" name="Picture 5">
          <a:extLst>
            <a:ext uri="{FF2B5EF4-FFF2-40B4-BE49-F238E27FC236}">
              <a16:creationId xmlns:a16="http://schemas.microsoft.com/office/drawing/2014/main" id="{51CB7752-91FC-F2E9-7880-E51EF639BC06}"/>
            </a:ext>
          </a:extLst>
        </xdr:cNvPr>
        <xdr:cNvPicPr>
          <a:picLocks noChangeAspect="1"/>
        </xdr:cNvPicPr>
      </xdr:nvPicPr>
      <xdr:blipFill>
        <a:blip xmlns:r="http://schemas.openxmlformats.org/officeDocument/2006/relationships" r:embed="rId2"/>
        <a:stretch>
          <a:fillRect/>
        </a:stretch>
      </xdr:blipFill>
      <xdr:spPr>
        <a:xfrm>
          <a:off x="0" y="6343650"/>
          <a:ext cx="14113463" cy="5620999"/>
        </a:xfrm>
        <a:prstGeom prst="rect">
          <a:avLst/>
        </a:prstGeom>
      </xdr:spPr>
    </xdr:pic>
    <xdr:clientData/>
  </xdr:twoCellAnchor>
  <xdr:twoCellAnchor editAs="oneCell">
    <xdr:from>
      <xdr:col>0</xdr:col>
      <xdr:colOff>0</xdr:colOff>
      <xdr:row>66</xdr:row>
      <xdr:rowOff>0</xdr:rowOff>
    </xdr:from>
    <xdr:to>
      <xdr:col>20</xdr:col>
      <xdr:colOff>397463</xdr:colOff>
      <xdr:row>97</xdr:row>
      <xdr:rowOff>10774</xdr:rowOff>
    </xdr:to>
    <xdr:pic>
      <xdr:nvPicPr>
        <xdr:cNvPr id="8" name="Picture 7">
          <a:extLst>
            <a:ext uri="{FF2B5EF4-FFF2-40B4-BE49-F238E27FC236}">
              <a16:creationId xmlns:a16="http://schemas.microsoft.com/office/drawing/2014/main" id="{F4BFD199-DD9B-B365-AB9B-18FD589AD881}"/>
            </a:ext>
          </a:extLst>
        </xdr:cNvPr>
        <xdr:cNvPicPr>
          <a:picLocks noChangeAspect="1"/>
        </xdr:cNvPicPr>
      </xdr:nvPicPr>
      <xdr:blipFill>
        <a:blip xmlns:r="http://schemas.openxmlformats.org/officeDocument/2006/relationships" r:embed="rId3"/>
        <a:stretch>
          <a:fillRect/>
        </a:stretch>
      </xdr:blipFill>
      <xdr:spPr>
        <a:xfrm>
          <a:off x="0" y="11953875"/>
          <a:ext cx="14113463" cy="5620999"/>
        </a:xfrm>
        <a:prstGeom prst="rect">
          <a:avLst/>
        </a:prstGeom>
      </xdr:spPr>
    </xdr:pic>
    <xdr:clientData/>
  </xdr:twoCellAnchor>
  <xdr:twoCellAnchor editAs="oneCell">
    <xdr:from>
      <xdr:col>0</xdr:col>
      <xdr:colOff>0</xdr:colOff>
      <xdr:row>97</xdr:row>
      <xdr:rowOff>0</xdr:rowOff>
    </xdr:from>
    <xdr:to>
      <xdr:col>20</xdr:col>
      <xdr:colOff>397463</xdr:colOff>
      <xdr:row>128</xdr:row>
      <xdr:rowOff>10774</xdr:rowOff>
    </xdr:to>
    <xdr:pic>
      <xdr:nvPicPr>
        <xdr:cNvPr id="9" name="Picture 8">
          <a:extLst>
            <a:ext uri="{FF2B5EF4-FFF2-40B4-BE49-F238E27FC236}">
              <a16:creationId xmlns:a16="http://schemas.microsoft.com/office/drawing/2014/main" id="{7912E663-4282-346A-A709-4CAA2668F61E}"/>
            </a:ext>
          </a:extLst>
        </xdr:cNvPr>
        <xdr:cNvPicPr>
          <a:picLocks noChangeAspect="1"/>
        </xdr:cNvPicPr>
      </xdr:nvPicPr>
      <xdr:blipFill>
        <a:blip xmlns:r="http://schemas.openxmlformats.org/officeDocument/2006/relationships" r:embed="rId4"/>
        <a:stretch>
          <a:fillRect/>
        </a:stretch>
      </xdr:blipFill>
      <xdr:spPr>
        <a:xfrm>
          <a:off x="0" y="17564100"/>
          <a:ext cx="14113463"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23"/>
  <sheetViews>
    <sheetView showGridLines="0" tabSelected="1" topLeftCell="A90" workbookViewId="0">
      <selection activeCell="E93" sqref="E93"/>
    </sheetView>
  </sheetViews>
  <sheetFormatPr defaultColWidth="8" defaultRowHeight="15"/>
  <cols>
    <col min="1" max="1" width="1.125" style="1" customWidth="1"/>
    <col min="2" max="3" width="8" style="1"/>
    <col min="4" max="4" width="17.125" style="1" bestFit="1" customWidth="1"/>
    <col min="5" max="21" width="6" style="1" customWidth="1"/>
    <col min="22" max="16384" width="8" style="1"/>
  </cols>
  <sheetData>
    <row r="2" spans="2:21" ht="19.5" thickBot="1">
      <c r="B2" s="101"/>
      <c r="C2" s="101"/>
      <c r="D2" s="101"/>
      <c r="E2" s="102">
        <v>2018</v>
      </c>
      <c r="F2" s="101"/>
      <c r="G2" s="101"/>
      <c r="H2" s="101"/>
      <c r="I2" s="101"/>
      <c r="J2" s="101"/>
      <c r="K2" s="101"/>
      <c r="L2" s="101"/>
      <c r="M2" s="101"/>
      <c r="N2" s="101"/>
      <c r="O2" s="101"/>
      <c r="P2" s="101"/>
      <c r="Q2" s="101"/>
      <c r="R2" s="101"/>
      <c r="S2" s="101"/>
      <c r="T2" s="101"/>
      <c r="U2" s="101"/>
    </row>
    <row r="3" spans="2:21" ht="20.4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45" customHeight="1">
      <c r="B4" s="347" t="s">
        <v>0</v>
      </c>
      <c r="C4" s="350"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45" customHeight="1">
      <c r="B5" s="348"/>
      <c r="C5" s="351"/>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45" customHeight="1" thickBot="1">
      <c r="B6" s="348"/>
      <c r="C6" s="352"/>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48"/>
      <c r="C7" s="101"/>
      <c r="D7" s="101"/>
      <c r="E7" s="101"/>
      <c r="F7" s="101"/>
      <c r="G7" s="101"/>
      <c r="H7" s="101"/>
      <c r="I7" s="101"/>
      <c r="J7" s="101"/>
      <c r="K7" s="101"/>
      <c r="L7" s="101"/>
      <c r="M7" s="101"/>
      <c r="N7" s="101"/>
      <c r="O7" s="101"/>
      <c r="P7" s="101"/>
      <c r="Q7" s="101"/>
      <c r="R7" s="101"/>
      <c r="S7" s="101"/>
      <c r="T7" s="101"/>
      <c r="U7" s="125"/>
    </row>
    <row r="8" spans="2:21" ht="20.45" customHeight="1">
      <c r="B8" s="348"/>
      <c r="C8" s="350"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45" customHeight="1">
      <c r="B9" s="348"/>
      <c r="C9" s="351"/>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45" customHeight="1" thickBot="1">
      <c r="B10" s="348"/>
      <c r="C10" s="352"/>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48"/>
      <c r="C11" s="101"/>
      <c r="D11" s="101"/>
      <c r="E11" s="101"/>
      <c r="F11" s="101"/>
      <c r="G11" s="101"/>
      <c r="H11" s="101"/>
      <c r="I11" s="101"/>
      <c r="J11" s="101"/>
      <c r="K11" s="101"/>
      <c r="L11" s="101"/>
      <c r="M11" s="101"/>
      <c r="N11" s="101"/>
      <c r="O11" s="101"/>
      <c r="P11" s="101"/>
      <c r="Q11" s="101"/>
      <c r="R11" s="101"/>
      <c r="S11" s="101"/>
      <c r="T11" s="101"/>
      <c r="U11" s="125"/>
    </row>
    <row r="12" spans="2:21" ht="20.45" customHeight="1">
      <c r="B12" s="348"/>
      <c r="C12" s="350"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45" customHeight="1">
      <c r="B13" s="348"/>
      <c r="C13" s="351"/>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45" customHeight="1" thickBot="1">
      <c r="B14" s="349"/>
      <c r="C14" s="352"/>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5"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4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45" customHeight="1">
      <c r="B19" s="347" t="s">
        <v>0</v>
      </c>
      <c r="C19" s="350"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45" customHeight="1">
      <c r="B20" s="348"/>
      <c r="C20" s="351"/>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45" customHeight="1" thickBot="1">
      <c r="B21" s="348"/>
      <c r="C21" s="352"/>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48"/>
      <c r="C22" s="101"/>
      <c r="D22" s="101"/>
      <c r="E22" s="101"/>
      <c r="F22" s="101"/>
      <c r="G22" s="101"/>
      <c r="H22" s="101"/>
      <c r="I22" s="101"/>
      <c r="J22" s="101"/>
      <c r="K22" s="101"/>
      <c r="L22" s="101"/>
      <c r="M22" s="101"/>
      <c r="N22" s="101"/>
      <c r="O22" s="101"/>
      <c r="P22" s="101"/>
      <c r="Q22" s="101"/>
      <c r="R22" s="101"/>
      <c r="S22" s="101"/>
      <c r="T22" s="101"/>
      <c r="U22" s="125"/>
    </row>
    <row r="23" spans="2:21" ht="20.45" customHeight="1">
      <c r="B23" s="348"/>
      <c r="C23" s="350"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45" customHeight="1">
      <c r="B24" s="348"/>
      <c r="C24" s="351"/>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45" customHeight="1" thickBot="1">
      <c r="B25" s="348"/>
      <c r="C25" s="352"/>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48"/>
      <c r="C26" s="101"/>
      <c r="D26" s="101"/>
      <c r="E26" s="101"/>
      <c r="F26" s="101"/>
      <c r="G26" s="101"/>
      <c r="H26" s="101"/>
      <c r="I26" s="101"/>
      <c r="J26" s="101"/>
      <c r="K26" s="101"/>
      <c r="L26" s="101"/>
      <c r="M26" s="101"/>
      <c r="N26" s="101"/>
      <c r="O26" s="101"/>
      <c r="P26" s="101"/>
      <c r="Q26" s="101"/>
      <c r="R26" s="101"/>
      <c r="S26" s="101"/>
      <c r="T26" s="101"/>
      <c r="U26" s="125"/>
    </row>
    <row r="27" spans="2:21" ht="20.45" customHeight="1">
      <c r="B27" s="348"/>
      <c r="C27" s="350"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45" customHeight="1">
      <c r="B28" s="348"/>
      <c r="C28" s="351"/>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45" customHeight="1" thickBot="1">
      <c r="B29" s="349"/>
      <c r="C29" s="352"/>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45" customHeight="1">
      <c r="B31" s="353" t="s">
        <v>9</v>
      </c>
      <c r="C31" s="350"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45" customHeight="1">
      <c r="B32" s="354"/>
      <c r="C32" s="351"/>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45" customHeight="1" thickBot="1">
      <c r="B33" s="355"/>
      <c r="C33" s="352"/>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5"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4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45" customHeight="1">
      <c r="B38" s="347" t="s">
        <v>0</v>
      </c>
      <c r="C38" s="350"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45" customHeight="1">
      <c r="B39" s="348"/>
      <c r="C39" s="351"/>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45" customHeight="1" thickBot="1">
      <c r="B40" s="348"/>
      <c r="C40" s="352"/>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48"/>
      <c r="C41" s="101"/>
      <c r="D41" s="101"/>
      <c r="E41" s="101"/>
      <c r="F41" s="101"/>
      <c r="G41" s="101"/>
      <c r="H41" s="101"/>
      <c r="I41" s="101"/>
      <c r="J41" s="101"/>
      <c r="K41" s="101"/>
      <c r="L41" s="101"/>
      <c r="M41" s="101"/>
      <c r="N41" s="101"/>
      <c r="O41" s="101"/>
      <c r="P41" s="101"/>
      <c r="Q41" s="101"/>
      <c r="R41" s="101"/>
      <c r="S41" s="101"/>
      <c r="T41" s="101"/>
      <c r="U41" s="125"/>
    </row>
    <row r="42" spans="2:21" ht="20.45" customHeight="1">
      <c r="B42" s="348"/>
      <c r="C42" s="350"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45" customHeight="1">
      <c r="B43" s="348"/>
      <c r="C43" s="351"/>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45" customHeight="1" thickBot="1">
      <c r="B44" s="348"/>
      <c r="C44" s="352"/>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48"/>
      <c r="C45" s="101"/>
      <c r="D45" s="101"/>
      <c r="E45" s="101"/>
      <c r="F45" s="101"/>
      <c r="G45" s="101"/>
      <c r="H45" s="101"/>
      <c r="I45" s="101"/>
      <c r="J45" s="101"/>
      <c r="K45" s="101"/>
      <c r="L45" s="101"/>
      <c r="M45" s="101"/>
      <c r="N45" s="101"/>
      <c r="O45" s="101"/>
      <c r="P45" s="101"/>
      <c r="Q45" s="101"/>
      <c r="R45" s="101"/>
      <c r="S45" s="101"/>
      <c r="T45" s="101"/>
      <c r="U45" s="125"/>
    </row>
    <row r="46" spans="2:21" ht="20.45" customHeight="1">
      <c r="B46" s="348"/>
      <c r="C46" s="350"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45" customHeight="1">
      <c r="B47" s="348"/>
      <c r="C47" s="351"/>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45" customHeight="1" thickBot="1">
      <c r="B48" s="349"/>
      <c r="C48" s="352"/>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45" customHeight="1">
      <c r="B50" s="353" t="s">
        <v>9</v>
      </c>
      <c r="C50" s="350"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45" customHeight="1">
      <c r="B51" s="354"/>
      <c r="C51" s="351"/>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45" customHeight="1" thickBot="1">
      <c r="B52" s="355"/>
      <c r="C52" s="352"/>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5"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4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45" customHeight="1">
      <c r="B57" s="347" t="s">
        <v>0</v>
      </c>
      <c r="C57" s="350"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45" customHeight="1">
      <c r="B58" s="348"/>
      <c r="C58" s="351"/>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45" customHeight="1" thickBot="1">
      <c r="B59" s="348"/>
      <c r="C59" s="352"/>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48"/>
      <c r="C60" s="101"/>
      <c r="D60" s="101"/>
      <c r="E60" s="101"/>
      <c r="F60" s="101"/>
      <c r="G60" s="101"/>
      <c r="H60" s="101"/>
      <c r="I60" s="101"/>
      <c r="J60" s="101"/>
      <c r="K60" s="101"/>
      <c r="L60" s="101"/>
      <c r="M60" s="101"/>
      <c r="N60" s="101"/>
      <c r="O60" s="101"/>
      <c r="P60" s="101"/>
      <c r="Q60" s="101"/>
      <c r="R60" s="101"/>
      <c r="S60" s="101"/>
      <c r="T60" s="101"/>
      <c r="U60" s="125"/>
    </row>
    <row r="61" spans="2:21" ht="20.45" customHeight="1">
      <c r="B61" s="348"/>
      <c r="C61" s="350"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45" customHeight="1">
      <c r="B62" s="348"/>
      <c r="C62" s="351"/>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45" customHeight="1" thickBot="1">
      <c r="B63" s="348"/>
      <c r="C63" s="352"/>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48"/>
      <c r="C64" s="101"/>
      <c r="D64" s="101"/>
      <c r="E64" s="101"/>
      <c r="F64" s="101"/>
      <c r="G64" s="101"/>
      <c r="H64" s="101"/>
      <c r="I64" s="101"/>
      <c r="J64" s="101"/>
      <c r="K64" s="101"/>
      <c r="L64" s="101"/>
      <c r="M64" s="101"/>
      <c r="N64" s="101"/>
      <c r="O64" s="101"/>
      <c r="P64" s="101"/>
      <c r="Q64" s="101"/>
      <c r="R64" s="101"/>
      <c r="S64" s="101"/>
      <c r="T64" s="101"/>
      <c r="U64" s="125"/>
    </row>
    <row r="65" spans="2:21" ht="20.45" customHeight="1">
      <c r="B65" s="348"/>
      <c r="C65" s="350"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45" customHeight="1">
      <c r="B66" s="348"/>
      <c r="C66" s="351"/>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45" customHeight="1" thickBot="1">
      <c r="B67" s="349"/>
      <c r="C67" s="352"/>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45" customHeight="1">
      <c r="B69" s="353" t="s">
        <v>9</v>
      </c>
      <c r="C69" s="350"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45" customHeight="1">
      <c r="B70" s="354"/>
      <c r="C70" s="351"/>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45" customHeight="1" thickBot="1">
      <c r="B71" s="355"/>
      <c r="C71" s="352"/>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5"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4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45" customHeight="1">
      <c r="B76" s="347" t="s">
        <v>0</v>
      </c>
      <c r="C76" s="350"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45" customHeight="1">
      <c r="B77" s="348"/>
      <c r="C77" s="351"/>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45" customHeight="1" thickBot="1">
      <c r="B78" s="348"/>
      <c r="C78" s="352"/>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48"/>
      <c r="C79" s="101"/>
      <c r="D79" s="101"/>
      <c r="E79" s="101"/>
      <c r="F79" s="101"/>
      <c r="G79" s="101"/>
      <c r="H79" s="101"/>
      <c r="I79" s="101"/>
      <c r="J79" s="101"/>
      <c r="K79" s="101"/>
      <c r="L79" s="101"/>
      <c r="M79" s="101"/>
      <c r="N79" s="101"/>
      <c r="O79" s="101"/>
      <c r="P79" s="101"/>
      <c r="Q79" s="101"/>
      <c r="R79" s="101"/>
      <c r="S79" s="101"/>
      <c r="T79" s="101"/>
      <c r="U79" s="125"/>
    </row>
    <row r="80" spans="2:21" ht="20.45" customHeight="1">
      <c r="B80" s="348"/>
      <c r="C80" s="350"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45" customHeight="1">
      <c r="B81" s="348"/>
      <c r="C81" s="351"/>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45" customHeight="1" thickBot="1">
      <c r="B82" s="348"/>
      <c r="C82" s="352"/>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48"/>
      <c r="C83" s="101"/>
      <c r="D83" s="101"/>
      <c r="E83" s="101"/>
      <c r="F83" s="101"/>
      <c r="G83" s="101"/>
      <c r="H83" s="101"/>
      <c r="I83" s="101"/>
      <c r="J83" s="101"/>
      <c r="K83" s="101"/>
      <c r="L83" s="101"/>
      <c r="M83" s="101"/>
      <c r="N83" s="101"/>
      <c r="O83" s="101"/>
      <c r="P83" s="101"/>
      <c r="Q83" s="101"/>
      <c r="R83" s="101"/>
      <c r="S83" s="101"/>
      <c r="T83" s="101"/>
      <c r="U83" s="125"/>
    </row>
    <row r="84" spans="2:21" ht="20.45" customHeight="1">
      <c r="B84" s="348"/>
      <c r="C84" s="350"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45" customHeight="1">
      <c r="B85" s="348"/>
      <c r="C85" s="351"/>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45" customHeight="1" thickBot="1">
      <c r="B86" s="349"/>
      <c r="C86" s="352"/>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45" customHeight="1">
      <c r="B88" s="353" t="s">
        <v>9</v>
      </c>
      <c r="C88" s="350"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45" customHeight="1">
      <c r="B89" s="354"/>
      <c r="C89" s="351"/>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45" customHeight="1" thickBot="1">
      <c r="B90" s="355"/>
      <c r="C90" s="352"/>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3" spans="2:21" ht="19.5" thickBot="1">
      <c r="B93" s="101"/>
      <c r="C93" s="101"/>
      <c r="D93" s="101"/>
      <c r="E93" s="126">
        <v>2023</v>
      </c>
      <c r="F93" s="101"/>
      <c r="G93" s="101"/>
      <c r="H93" s="101"/>
      <c r="I93" s="101"/>
      <c r="J93" s="101"/>
      <c r="K93" s="101"/>
      <c r="L93" s="101"/>
      <c r="M93" s="101"/>
      <c r="N93" s="101"/>
      <c r="O93" s="101"/>
      <c r="P93" s="101"/>
      <c r="Q93" s="101"/>
      <c r="R93" s="101"/>
      <c r="S93" s="101"/>
      <c r="T93" s="101"/>
      <c r="U93" s="101"/>
    </row>
    <row r="94" spans="2:21" ht="20.45" customHeight="1" thickBot="1">
      <c r="B94" s="103"/>
      <c r="C94" s="101"/>
      <c r="D94" s="101"/>
      <c r="E94" s="104" t="s">
        <v>13</v>
      </c>
      <c r="F94" s="105" t="s">
        <v>14</v>
      </c>
      <c r="G94" s="106" t="s">
        <v>15</v>
      </c>
      <c r="H94" s="107" t="s">
        <v>16</v>
      </c>
      <c r="I94" s="104" t="s">
        <v>17</v>
      </c>
      <c r="J94" s="105" t="s">
        <v>18</v>
      </c>
      <c r="K94" s="106" t="s">
        <v>19</v>
      </c>
      <c r="L94" s="107" t="s">
        <v>20</v>
      </c>
      <c r="M94" s="104" t="s">
        <v>21</v>
      </c>
      <c r="N94" s="105" t="s">
        <v>22</v>
      </c>
      <c r="O94" s="106" t="s">
        <v>23</v>
      </c>
      <c r="P94" s="107" t="s">
        <v>24</v>
      </c>
      <c r="Q94" s="104" t="s">
        <v>25</v>
      </c>
      <c r="R94" s="105" t="s">
        <v>26</v>
      </c>
      <c r="S94" s="106" t="s">
        <v>27</v>
      </c>
      <c r="T94" s="107" t="s">
        <v>28</v>
      </c>
      <c r="U94" s="108">
        <v>2023</v>
      </c>
    </row>
    <row r="95" spans="2:21" ht="20.45" customHeight="1">
      <c r="B95" s="347" t="s">
        <v>0</v>
      </c>
      <c r="C95" s="350" t="s">
        <v>12</v>
      </c>
      <c r="D95" s="109" t="s">
        <v>51</v>
      </c>
      <c r="E95" s="110">
        <v>0.10802919512285815</v>
      </c>
      <c r="F95" s="111">
        <v>5.5742943263355223E-2</v>
      </c>
      <c r="G95" s="112">
        <v>6.8890775844249713E-2</v>
      </c>
      <c r="H95" s="113">
        <v>7.9150356837930258E-2</v>
      </c>
      <c r="I95" s="110">
        <v>7.2919833129118719E-2</v>
      </c>
      <c r="J95" s="111">
        <v>3.3049486319440179E-2</v>
      </c>
      <c r="K95" s="112">
        <v>3.6109563881594732E-2</v>
      </c>
      <c r="L95" s="113">
        <v>5.2612993866432006E-2</v>
      </c>
      <c r="M95" s="110">
        <v>0.14377734056169483</v>
      </c>
      <c r="N95" s="111">
        <v>9.944118685685234E-2</v>
      </c>
      <c r="O95" s="112">
        <v>0.13782547862699918</v>
      </c>
      <c r="P95" s="113">
        <v>0.12704145517606813</v>
      </c>
      <c r="Q95" s="110" t="s">
        <v>387</v>
      </c>
      <c r="R95" s="111" t="s">
        <v>387</v>
      </c>
      <c r="S95" s="112" t="s">
        <v>387</v>
      </c>
      <c r="T95" s="113" t="s">
        <v>387</v>
      </c>
      <c r="U95" s="114">
        <v>8.8593430021105271E-2</v>
      </c>
    </row>
    <row r="96" spans="2:21" ht="20.45" customHeight="1">
      <c r="B96" s="348"/>
      <c r="C96" s="351"/>
      <c r="D96" s="115" t="s">
        <v>30</v>
      </c>
      <c r="E96" s="116">
        <v>4.3216860638960693E-2</v>
      </c>
      <c r="F96" s="117">
        <v>3.5557142927251317E-2</v>
      </c>
      <c r="G96" s="118">
        <v>3.7875185848759665E-2</v>
      </c>
      <c r="H96" s="119">
        <v>3.9107958214954185E-2</v>
      </c>
      <c r="I96" s="116">
        <v>4.1634276938054715E-2</v>
      </c>
      <c r="J96" s="117">
        <v>2.9101476021342491E-2</v>
      </c>
      <c r="K96" s="118">
        <v>3.089416533453071E-2</v>
      </c>
      <c r="L96" s="119">
        <v>3.546547266269378E-2</v>
      </c>
      <c r="M96" s="116">
        <v>9.4494225329363676E-2</v>
      </c>
      <c r="N96" s="117">
        <v>7.7553319440090668E-2</v>
      </c>
      <c r="O96" s="118">
        <v>8.9082889380734151E-2</v>
      </c>
      <c r="P96" s="119">
        <v>8.7054966011801557E-2</v>
      </c>
      <c r="Q96" s="116" t="s">
        <v>387</v>
      </c>
      <c r="R96" s="117" t="s">
        <v>387</v>
      </c>
      <c r="S96" s="118" t="s">
        <v>387</v>
      </c>
      <c r="T96" s="119" t="s">
        <v>387</v>
      </c>
      <c r="U96" s="119">
        <v>5.4110680986555977E-2</v>
      </c>
    </row>
    <row r="97" spans="2:21" ht="20.45" customHeight="1" thickBot="1">
      <c r="B97" s="348"/>
      <c r="C97" s="352"/>
      <c r="D97" s="120" t="s">
        <v>31</v>
      </c>
      <c r="E97" s="121">
        <v>6.4812694950547325E-2</v>
      </c>
      <c r="F97" s="122">
        <v>2.0186002725535043E-2</v>
      </c>
      <c r="G97" s="123">
        <v>3.1015727999926124E-2</v>
      </c>
      <c r="H97" s="124">
        <v>4.0042639438431553E-2</v>
      </c>
      <c r="I97" s="121">
        <v>3.1285838264065613E-2</v>
      </c>
      <c r="J97" s="122">
        <v>3.9480361658259583E-3</v>
      </c>
      <c r="K97" s="123">
        <v>5.215386474169091E-3</v>
      </c>
      <c r="L97" s="124">
        <v>1.7147657918134825E-2</v>
      </c>
      <c r="M97" s="121">
        <v>4.9283614903195883E-2</v>
      </c>
      <c r="N97" s="122">
        <v>2.1888119661261633E-2</v>
      </c>
      <c r="O97" s="123">
        <v>4.8743106326304256E-2</v>
      </c>
      <c r="P97" s="124">
        <v>3.9986912292004809E-2</v>
      </c>
      <c r="Q97" s="121" t="s">
        <v>387</v>
      </c>
      <c r="R97" s="122" t="s">
        <v>387</v>
      </c>
      <c r="S97" s="123" t="s">
        <v>387</v>
      </c>
      <c r="T97" s="124" t="s">
        <v>387</v>
      </c>
      <c r="U97" s="124">
        <v>3.4483025052941103E-2</v>
      </c>
    </row>
    <row r="98" spans="2:21" ht="6.75" customHeight="1" thickBot="1">
      <c r="B98" s="348"/>
      <c r="C98" s="101"/>
      <c r="D98" s="101"/>
      <c r="E98" s="101"/>
      <c r="F98" s="101"/>
      <c r="G98" s="101"/>
      <c r="H98" s="101"/>
      <c r="I98" s="101"/>
      <c r="J98" s="101"/>
      <c r="K98" s="101"/>
      <c r="L98" s="101"/>
      <c r="M98" s="101"/>
      <c r="N98" s="101"/>
      <c r="O98" s="101"/>
      <c r="P98" s="101"/>
      <c r="Q98" s="101"/>
      <c r="R98" s="101"/>
      <c r="S98" s="101"/>
      <c r="T98" s="101"/>
      <c r="U98" s="125"/>
    </row>
    <row r="99" spans="2:21" ht="20.45" customHeight="1">
      <c r="B99" s="348"/>
      <c r="C99" s="350" t="s">
        <v>1</v>
      </c>
      <c r="D99" s="109" t="s">
        <v>51</v>
      </c>
      <c r="E99" s="110">
        <v>9.9444728939771604E-2</v>
      </c>
      <c r="F99" s="111">
        <v>4.8583936855648747E-2</v>
      </c>
      <c r="G99" s="112">
        <v>6.1077661685446233E-2</v>
      </c>
      <c r="H99" s="113">
        <v>7.1084184995967095E-2</v>
      </c>
      <c r="I99" s="110">
        <v>5.9764349694082231E-2</v>
      </c>
      <c r="J99" s="111">
        <v>2.8671198522775537E-2</v>
      </c>
      <c r="K99" s="112">
        <v>3.2939358410021713E-2</v>
      </c>
      <c r="L99" s="113">
        <v>4.4271182649148651E-2</v>
      </c>
      <c r="M99" s="110">
        <v>0.11507627172015868</v>
      </c>
      <c r="N99" s="111">
        <v>7.7069842927261156E-2</v>
      </c>
      <c r="O99" s="112">
        <v>0.1113504642185881</v>
      </c>
      <c r="P99" s="113">
        <v>0.10130502718948715</v>
      </c>
      <c r="Q99" s="110" t="s">
        <v>387</v>
      </c>
      <c r="R99" s="111" t="s">
        <v>387</v>
      </c>
      <c r="S99" s="112" t="s">
        <v>387</v>
      </c>
      <c r="T99" s="113" t="s">
        <v>387</v>
      </c>
      <c r="U99" s="114">
        <v>7.4572168039758566E-2</v>
      </c>
    </row>
    <row r="100" spans="2:21" ht="20.45" customHeight="1">
      <c r="B100" s="348"/>
      <c r="C100" s="351"/>
      <c r="D100" s="115" t="s">
        <v>30</v>
      </c>
      <c r="E100" s="116">
        <v>3.3805329968577852E-2</v>
      </c>
      <c r="F100" s="117">
        <v>2.780355327218937E-2</v>
      </c>
      <c r="G100" s="118">
        <v>3.211304628832333E-2</v>
      </c>
      <c r="H100" s="119">
        <v>3.1377647629865862E-2</v>
      </c>
      <c r="I100" s="116">
        <v>3.1480982254755818E-2</v>
      </c>
      <c r="J100" s="117">
        <v>2.4493595110939671E-2</v>
      </c>
      <c r="K100" s="118">
        <v>2.762373655528232E-2</v>
      </c>
      <c r="L100" s="119">
        <v>2.8564123648991552E-2</v>
      </c>
      <c r="M100" s="116">
        <v>6.8468184239116492E-2</v>
      </c>
      <c r="N100" s="117">
        <v>5.4996434235685815E-2</v>
      </c>
      <c r="O100" s="118">
        <v>5.7351553190068003E-2</v>
      </c>
      <c r="P100" s="119">
        <v>6.0338705385859427E-2</v>
      </c>
      <c r="Q100" s="116" t="s">
        <v>387</v>
      </c>
      <c r="R100" s="117" t="s">
        <v>387</v>
      </c>
      <c r="S100" s="118" t="s">
        <v>387</v>
      </c>
      <c r="T100" s="119" t="s">
        <v>387</v>
      </c>
      <c r="U100" s="119">
        <v>4.031786956768018E-2</v>
      </c>
    </row>
    <row r="101" spans="2:21" ht="20.45" customHeight="1" thickBot="1">
      <c r="B101" s="348"/>
      <c r="C101" s="352"/>
      <c r="D101" s="120" t="s">
        <v>31</v>
      </c>
      <c r="E101" s="121">
        <v>6.5639519605077468E-2</v>
      </c>
      <c r="F101" s="122">
        <v>2.0780558295887399E-2</v>
      </c>
      <c r="G101" s="123">
        <v>2.896471243751858E-2</v>
      </c>
      <c r="H101" s="124">
        <v>3.9706667284577703E-2</v>
      </c>
      <c r="I101" s="121">
        <v>2.8283527752864062E-2</v>
      </c>
      <c r="J101" s="122">
        <v>4.1776258597776214E-3</v>
      </c>
      <c r="K101" s="123">
        <v>5.3156254894409167E-3</v>
      </c>
      <c r="L101" s="124">
        <v>1.5707140799250587E-2</v>
      </c>
      <c r="M101" s="121">
        <v>4.6608207704291769E-2</v>
      </c>
      <c r="N101" s="122">
        <v>2.2073576407367717E-2</v>
      </c>
      <c r="O101" s="123">
        <v>5.3999279323439016E-2</v>
      </c>
      <c r="P101" s="124">
        <v>4.0966539946549516E-2</v>
      </c>
      <c r="Q101" s="121" t="s">
        <v>387</v>
      </c>
      <c r="R101" s="122" t="s">
        <v>387</v>
      </c>
      <c r="S101" s="123" t="s">
        <v>387</v>
      </c>
      <c r="T101" s="124" t="s">
        <v>387</v>
      </c>
      <c r="U101" s="124">
        <v>3.4254445950386549E-2</v>
      </c>
    </row>
    <row r="102" spans="2:21" ht="6.75" customHeight="1" thickBot="1">
      <c r="B102" s="348"/>
      <c r="C102" s="101"/>
      <c r="D102" s="101"/>
      <c r="E102" s="101"/>
      <c r="F102" s="101"/>
      <c r="G102" s="101"/>
      <c r="H102" s="101"/>
      <c r="I102" s="101"/>
      <c r="J102" s="101"/>
      <c r="K102" s="101"/>
      <c r="L102" s="101"/>
      <c r="M102" s="101"/>
      <c r="N102" s="101"/>
      <c r="O102" s="101"/>
      <c r="P102" s="101"/>
      <c r="Q102" s="101"/>
      <c r="R102" s="101"/>
      <c r="S102" s="101"/>
      <c r="T102" s="101"/>
      <c r="U102" s="125"/>
    </row>
    <row r="103" spans="2:21" ht="20.45" customHeight="1">
      <c r="B103" s="348"/>
      <c r="C103" s="350" t="s">
        <v>8</v>
      </c>
      <c r="D103" s="109" t="s">
        <v>51</v>
      </c>
      <c r="E103" s="110">
        <v>0.14088825927113299</v>
      </c>
      <c r="F103" s="111">
        <v>8.279282293385834E-2</v>
      </c>
      <c r="G103" s="112">
        <v>0.11084827465616283</v>
      </c>
      <c r="H103" s="113">
        <v>0.11304231922850289</v>
      </c>
      <c r="I103" s="110">
        <v>0.1309736301664656</v>
      </c>
      <c r="J103" s="111">
        <v>5.4770918966812861E-2</v>
      </c>
      <c r="K103" s="112">
        <v>5.1630626322751137E-2</v>
      </c>
      <c r="L103" s="113">
        <v>9.1605355988695139E-2</v>
      </c>
      <c r="M103" s="110">
        <v>0.28233793390523648</v>
      </c>
      <c r="N103" s="111">
        <v>0.19520568445103151</v>
      </c>
      <c r="O103" s="112">
        <v>0.2541056761344177</v>
      </c>
      <c r="P103" s="113">
        <v>0.24261693163172404</v>
      </c>
      <c r="Q103" s="110" t="s">
        <v>387</v>
      </c>
      <c r="R103" s="111" t="s">
        <v>387</v>
      </c>
      <c r="S103" s="112" t="s">
        <v>387</v>
      </c>
      <c r="T103" s="113" t="s">
        <v>387</v>
      </c>
      <c r="U103" s="114">
        <v>0.15035614521434054</v>
      </c>
    </row>
    <row r="104" spans="2:21" ht="20.45" customHeight="1">
      <c r="B104" s="348"/>
      <c r="C104" s="351"/>
      <c r="D104" s="115" t="s">
        <v>30</v>
      </c>
      <c r="E104" s="116">
        <v>7.9241708711731085E-2</v>
      </c>
      <c r="F104" s="117">
        <v>6.4853620013523114E-2</v>
      </c>
      <c r="G104" s="118">
        <v>6.881866867099358E-2</v>
      </c>
      <c r="H104" s="119">
        <v>7.1588718698412962E-2</v>
      </c>
      <c r="I104" s="116">
        <v>8.6439723405709656E-2</v>
      </c>
      <c r="J104" s="117">
        <v>5.1961959272047623E-2</v>
      </c>
      <c r="K104" s="118">
        <v>4.690591275823279E-2</v>
      </c>
      <c r="L104" s="119">
        <v>6.7724641908439062E-2</v>
      </c>
      <c r="M104" s="116">
        <v>0.22014054588133514</v>
      </c>
      <c r="N104" s="117">
        <v>0.17411205930337376</v>
      </c>
      <c r="O104" s="118">
        <v>0.22844923617497379</v>
      </c>
      <c r="P104" s="119">
        <v>0.20703061113888391</v>
      </c>
      <c r="Q104" s="116" t="s">
        <v>387</v>
      </c>
      <c r="R104" s="117" t="s">
        <v>387</v>
      </c>
      <c r="S104" s="118" t="s">
        <v>387</v>
      </c>
      <c r="T104" s="119" t="s">
        <v>387</v>
      </c>
      <c r="U104" s="119">
        <v>0.11486708683014535</v>
      </c>
    </row>
    <row r="105" spans="2:21" ht="20.45" customHeight="1" thickBot="1">
      <c r="B105" s="349"/>
      <c r="C105" s="352"/>
      <c r="D105" s="120" t="s">
        <v>31</v>
      </c>
      <c r="E105" s="121">
        <v>6.1647829042387699E-2</v>
      </c>
      <c r="F105" s="122">
        <v>1.793950988567377E-2</v>
      </c>
      <c r="G105" s="123">
        <v>4.2029963972144806E-2</v>
      </c>
      <c r="H105" s="124">
        <v>4.1454307305891162E-2</v>
      </c>
      <c r="I105" s="121">
        <v>4.4534726145768436E-2</v>
      </c>
      <c r="J105" s="122">
        <v>2.809002528637786E-3</v>
      </c>
      <c r="K105" s="123">
        <v>4.7246245885372963E-3</v>
      </c>
      <c r="L105" s="124">
        <v>2.3881107486796064E-2</v>
      </c>
      <c r="M105" s="121">
        <v>6.2199719559879192E-2</v>
      </c>
      <c r="N105" s="122">
        <v>2.1094239232249054E-2</v>
      </c>
      <c r="O105" s="123">
        <v>2.5657610514602074E-2</v>
      </c>
      <c r="P105" s="124">
        <v>3.5587664153055351E-2</v>
      </c>
      <c r="Q105" s="121" t="s">
        <v>387</v>
      </c>
      <c r="R105" s="122" t="s">
        <v>387</v>
      </c>
      <c r="S105" s="123" t="s">
        <v>387</v>
      </c>
      <c r="T105" s="124" t="s">
        <v>387</v>
      </c>
      <c r="U105" s="124">
        <v>3.5489900613001772E-2</v>
      </c>
    </row>
    <row r="106" spans="2:21" ht="6.75" customHeight="1" thickBot="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2:21" ht="20.45" customHeight="1">
      <c r="B107" s="356" t="s">
        <v>9</v>
      </c>
      <c r="C107" s="350" t="s">
        <v>12</v>
      </c>
      <c r="D107" s="109" t="s">
        <v>51</v>
      </c>
      <c r="E107" s="110" t="s">
        <v>387</v>
      </c>
      <c r="F107" s="111" t="s">
        <v>387</v>
      </c>
      <c r="G107" s="112" t="s">
        <v>387</v>
      </c>
      <c r="H107" s="113" t="s">
        <v>387</v>
      </c>
      <c r="I107" s="110">
        <v>2.8816505276436175E-2</v>
      </c>
      <c r="J107" s="111">
        <v>3.9035599892831764E-2</v>
      </c>
      <c r="K107" s="112">
        <v>0.10589658226490553</v>
      </c>
      <c r="L107" s="113">
        <v>6.4938941794301264E-2</v>
      </c>
      <c r="M107" s="110">
        <v>0.11287656150288519</v>
      </c>
      <c r="N107" s="111">
        <v>0.11449532350945398</v>
      </c>
      <c r="O107" s="112">
        <v>0.14696130892717282</v>
      </c>
      <c r="P107" s="113">
        <v>0.12282167122056928</v>
      </c>
      <c r="Q107" s="110" t="s">
        <v>387</v>
      </c>
      <c r="R107" s="111" t="s">
        <v>387</v>
      </c>
      <c r="S107" s="112" t="s">
        <v>387</v>
      </c>
      <c r="T107" s="113" t="s">
        <v>387</v>
      </c>
      <c r="U107" s="114">
        <v>9.3604045097006761E-2</v>
      </c>
    </row>
    <row r="108" spans="2:21" ht="20.45" customHeight="1">
      <c r="B108" s="357"/>
      <c r="C108" s="351"/>
      <c r="D108" s="115" t="s">
        <v>30</v>
      </c>
      <c r="E108" s="116" t="s">
        <v>387</v>
      </c>
      <c r="F108" s="117" t="s">
        <v>387</v>
      </c>
      <c r="G108" s="118" t="s">
        <v>387</v>
      </c>
      <c r="H108" s="119" t="s">
        <v>387</v>
      </c>
      <c r="I108" s="116">
        <v>2.4618635033284698E-2</v>
      </c>
      <c r="J108" s="117">
        <v>3.884075628077429E-2</v>
      </c>
      <c r="K108" s="118">
        <v>0.10480090615221486</v>
      </c>
      <c r="L108" s="119">
        <v>6.3548076431413289E-2</v>
      </c>
      <c r="M108" s="116">
        <v>7.42843048161657E-2</v>
      </c>
      <c r="N108" s="117">
        <v>9.1507440683620031E-2</v>
      </c>
      <c r="O108" s="118">
        <v>0.11337873438883582</v>
      </c>
      <c r="P108" s="119">
        <v>9.1173127064344175E-2</v>
      </c>
      <c r="Q108" s="116" t="s">
        <v>387</v>
      </c>
      <c r="R108" s="117" t="s">
        <v>387</v>
      </c>
      <c r="S108" s="118" t="s">
        <v>387</v>
      </c>
      <c r="T108" s="119" t="s">
        <v>387</v>
      </c>
      <c r="U108" s="119">
        <v>7.7228753517384799E-2</v>
      </c>
    </row>
    <row r="109" spans="2:21" ht="20.45" customHeight="1" thickBot="1">
      <c r="B109" s="357"/>
      <c r="C109" s="352"/>
      <c r="D109" s="120" t="s">
        <v>31</v>
      </c>
      <c r="E109" s="121" t="s">
        <v>387</v>
      </c>
      <c r="F109" s="122" t="s">
        <v>387</v>
      </c>
      <c r="G109" s="123" t="s">
        <v>387</v>
      </c>
      <c r="H109" s="124" t="s">
        <v>387</v>
      </c>
      <c r="I109" s="121">
        <v>4.1983903313523915E-3</v>
      </c>
      <c r="J109" s="122">
        <v>1.9485537797607819E-4</v>
      </c>
      <c r="K109" s="123">
        <v>1.0956761126906284E-3</v>
      </c>
      <c r="L109" s="124">
        <v>1.3909761845746951E-3</v>
      </c>
      <c r="M109" s="121">
        <v>3.8592551027018494E-2</v>
      </c>
      <c r="N109" s="122">
        <v>2.2988022142421176E-2</v>
      </c>
      <c r="O109" s="123">
        <v>3.3582738940402874E-2</v>
      </c>
      <c r="P109" s="124">
        <v>3.1648747480239756E-2</v>
      </c>
      <c r="Q109" s="121" t="s">
        <v>387</v>
      </c>
      <c r="R109" s="122" t="s">
        <v>387</v>
      </c>
      <c r="S109" s="123" t="s">
        <v>387</v>
      </c>
      <c r="T109" s="124" t="s">
        <v>387</v>
      </c>
      <c r="U109" s="124">
        <v>1.6375448210979582E-2</v>
      </c>
    </row>
    <row r="110" spans="2:21" ht="6.75" customHeight="1" thickBot="1">
      <c r="B110" s="357"/>
      <c r="C110" s="101"/>
      <c r="D110" s="101"/>
      <c r="E110" s="101"/>
      <c r="F110" s="101"/>
      <c r="G110" s="101"/>
      <c r="H110" s="101"/>
      <c r="I110" s="101"/>
      <c r="J110" s="101"/>
      <c r="K110" s="101"/>
      <c r="L110" s="101"/>
      <c r="M110" s="101"/>
      <c r="N110" s="101"/>
      <c r="O110" s="101"/>
      <c r="P110" s="101"/>
      <c r="Q110" s="101"/>
      <c r="R110" s="101"/>
      <c r="S110" s="101"/>
      <c r="T110" s="101"/>
      <c r="U110" s="101"/>
    </row>
    <row r="111" spans="2:21" ht="20.45" customHeight="1">
      <c r="B111" s="357"/>
      <c r="C111" s="350" t="s">
        <v>1</v>
      </c>
      <c r="D111" s="109" t="s">
        <v>51</v>
      </c>
      <c r="E111" s="110" t="s">
        <v>387</v>
      </c>
      <c r="F111" s="111" t="s">
        <v>387</v>
      </c>
      <c r="G111" s="112" t="s">
        <v>387</v>
      </c>
      <c r="H111" s="113" t="s">
        <v>387</v>
      </c>
      <c r="I111" s="110">
        <v>1.3149489530311297E-3</v>
      </c>
      <c r="J111" s="111">
        <v>4.5924878123357271E-2</v>
      </c>
      <c r="K111" s="112">
        <v>0.13299525232827725</v>
      </c>
      <c r="L111" s="113">
        <v>7.4892111419318008E-2</v>
      </c>
      <c r="M111" s="110">
        <v>0.10464363620326723</v>
      </c>
      <c r="N111" s="111">
        <v>0.116904101559061</v>
      </c>
      <c r="O111" s="112">
        <v>0.1494909600917034</v>
      </c>
      <c r="P111" s="113">
        <v>0.12135403285729941</v>
      </c>
      <c r="Q111" s="110" t="s">
        <v>387</v>
      </c>
      <c r="R111" s="111" t="s">
        <v>387</v>
      </c>
      <c r="S111" s="112" t="s">
        <v>387</v>
      </c>
      <c r="T111" s="113" t="s">
        <v>387</v>
      </c>
      <c r="U111" s="114">
        <v>9.8613353670325601E-2</v>
      </c>
    </row>
    <row r="112" spans="2:21" ht="20.45" customHeight="1">
      <c r="B112" s="357"/>
      <c r="C112" s="351"/>
      <c r="D112" s="115" t="s">
        <v>30</v>
      </c>
      <c r="E112" s="116" t="s">
        <v>387</v>
      </c>
      <c r="F112" s="117" t="s">
        <v>387</v>
      </c>
      <c r="G112" s="118" t="s">
        <v>387</v>
      </c>
      <c r="H112" s="119" t="s">
        <v>387</v>
      </c>
      <c r="I112" s="116">
        <v>0</v>
      </c>
      <c r="J112" s="117">
        <v>4.5876592713487992E-2</v>
      </c>
      <c r="K112" s="118">
        <v>0.13194297832170782</v>
      </c>
      <c r="L112" s="119">
        <v>7.4170277558336994E-2</v>
      </c>
      <c r="M112" s="116">
        <v>6.4969210096413127E-2</v>
      </c>
      <c r="N112" s="117">
        <v>9.3481016864426614E-2</v>
      </c>
      <c r="O112" s="118">
        <v>0.10931784466424938</v>
      </c>
      <c r="P112" s="119">
        <v>8.7363828423575068E-2</v>
      </c>
      <c r="Q112" s="116" t="s">
        <v>387</v>
      </c>
      <c r="R112" s="117" t="s">
        <v>387</v>
      </c>
      <c r="S112" s="118" t="s">
        <v>387</v>
      </c>
      <c r="T112" s="119" t="s">
        <v>387</v>
      </c>
      <c r="U112" s="119">
        <v>8.0906275694855312E-2</v>
      </c>
    </row>
    <row r="113" spans="2:21" ht="20.45" customHeight="1" thickBot="1">
      <c r="B113" s="357"/>
      <c r="C113" s="352"/>
      <c r="D113" s="120" t="s">
        <v>31</v>
      </c>
      <c r="E113" s="121" t="s">
        <v>387</v>
      </c>
      <c r="F113" s="122" t="s">
        <v>387</v>
      </c>
      <c r="G113" s="123" t="s">
        <v>387</v>
      </c>
      <c r="H113" s="124" t="s">
        <v>387</v>
      </c>
      <c r="I113" s="121">
        <v>1.3149489530311297E-3</v>
      </c>
      <c r="J113" s="122">
        <v>4.8285409869277037E-5</v>
      </c>
      <c r="K113" s="123">
        <v>1.052274006569367E-3</v>
      </c>
      <c r="L113" s="124">
        <v>7.2183386098101127E-4</v>
      </c>
      <c r="M113" s="121">
        <v>3.9674333584481254E-2</v>
      </c>
      <c r="N113" s="122">
        <v>2.3423068890138558E-2</v>
      </c>
      <c r="O113" s="123">
        <v>4.0173136037316405E-2</v>
      </c>
      <c r="P113" s="124">
        <v>3.3990170466866317E-2</v>
      </c>
      <c r="Q113" s="121" t="s">
        <v>387</v>
      </c>
      <c r="R113" s="122" t="s">
        <v>387</v>
      </c>
      <c r="S113" s="123" t="s">
        <v>387</v>
      </c>
      <c r="T113" s="124" t="s">
        <v>387</v>
      </c>
      <c r="U113" s="124">
        <v>1.7707060633611778E-2</v>
      </c>
    </row>
    <row r="114" spans="2:21" ht="6.75" customHeight="1" thickBot="1">
      <c r="B114" s="357"/>
      <c r="C114" s="101"/>
      <c r="D114" s="101"/>
      <c r="E114" s="101"/>
      <c r="F114" s="101"/>
      <c r="G114" s="101"/>
      <c r="H114" s="101"/>
      <c r="I114" s="101"/>
      <c r="J114" s="101"/>
      <c r="K114" s="101"/>
      <c r="L114" s="101"/>
      <c r="M114" s="101"/>
      <c r="N114" s="101"/>
      <c r="O114" s="101"/>
      <c r="P114" s="101"/>
      <c r="Q114" s="101"/>
      <c r="R114" s="101"/>
      <c r="S114" s="101"/>
      <c r="T114" s="101"/>
      <c r="U114" s="101"/>
    </row>
    <row r="115" spans="2:21" ht="20.45" customHeight="1">
      <c r="B115" s="357"/>
      <c r="C115" s="350" t="s">
        <v>8</v>
      </c>
      <c r="D115" s="109" t="s">
        <v>51</v>
      </c>
      <c r="E115" s="110">
        <v>0.12486359937234812</v>
      </c>
      <c r="F115" s="111">
        <v>5.6787975417550249E-2</v>
      </c>
      <c r="G115" s="112">
        <v>7.1902942306890524E-2</v>
      </c>
      <c r="H115" s="113">
        <v>7.6683985316653519E-2</v>
      </c>
      <c r="I115" s="110">
        <v>9.2857255692813057E-2</v>
      </c>
      <c r="J115" s="111">
        <v>1.7788494875221071E-2</v>
      </c>
      <c r="K115" s="112">
        <v>1.4352278462042557E-2</v>
      </c>
      <c r="L115" s="113">
        <v>3.4973121716329943E-2</v>
      </c>
      <c r="M115" s="110">
        <v>0.14486742060413796</v>
      </c>
      <c r="N115" s="111">
        <v>0.10477754548457643</v>
      </c>
      <c r="O115" s="112">
        <v>0.13698734774431826</v>
      </c>
      <c r="P115" s="113">
        <v>0.12862414255838769</v>
      </c>
      <c r="Q115" s="110" t="s">
        <v>387</v>
      </c>
      <c r="R115" s="111" t="s">
        <v>387</v>
      </c>
      <c r="S115" s="112" t="s">
        <v>387</v>
      </c>
      <c r="T115" s="113" t="s">
        <v>387</v>
      </c>
      <c r="U115" s="114">
        <v>7.6470189857078888E-2</v>
      </c>
    </row>
    <row r="116" spans="2:21" ht="20.45" customHeight="1">
      <c r="B116" s="357"/>
      <c r="C116" s="351"/>
      <c r="D116" s="115" t="s">
        <v>30</v>
      </c>
      <c r="E116" s="116">
        <v>7.7499285619989894E-2</v>
      </c>
      <c r="F116" s="117">
        <v>5.2019210625705227E-2</v>
      </c>
      <c r="G116" s="118">
        <v>5.0397639651689072E-2</v>
      </c>
      <c r="H116" s="119">
        <v>5.5268649474622462E-2</v>
      </c>
      <c r="I116" s="116">
        <v>8.1946149273513555E-2</v>
      </c>
      <c r="J116" s="117">
        <v>1.7141653621482133E-2</v>
      </c>
      <c r="K116" s="118">
        <v>1.3109982032592555E-2</v>
      </c>
      <c r="L116" s="119">
        <v>3.1568015828268139E-2</v>
      </c>
      <c r="M116" s="116">
        <v>0.11048017345938578</v>
      </c>
      <c r="N116" s="117">
        <v>8.3545405641249681E-2</v>
      </c>
      <c r="O116" s="118">
        <v>0.12939009478851055</v>
      </c>
      <c r="P116" s="119">
        <v>0.10623361249006279</v>
      </c>
      <c r="Q116" s="116" t="s">
        <v>387</v>
      </c>
      <c r="R116" s="117" t="s">
        <v>387</v>
      </c>
      <c r="S116" s="118" t="s">
        <v>387</v>
      </c>
      <c r="T116" s="119" t="s">
        <v>387</v>
      </c>
      <c r="U116" s="119">
        <v>6.3191552754956318E-2</v>
      </c>
    </row>
    <row r="117" spans="2:21" ht="20.45" customHeight="1" thickBot="1">
      <c r="B117" s="358"/>
      <c r="C117" s="352"/>
      <c r="D117" s="120" t="s">
        <v>31</v>
      </c>
      <c r="E117" s="121">
        <v>4.7363979539488073E-2</v>
      </c>
      <c r="F117" s="122">
        <v>4.7687647918449949E-3</v>
      </c>
      <c r="G117" s="123">
        <v>2.1505588199629062E-2</v>
      </c>
      <c r="H117" s="124">
        <v>2.1415445615853099E-2</v>
      </c>
      <c r="I117" s="121">
        <v>1.0912837596730257E-2</v>
      </c>
      <c r="J117" s="122">
        <v>6.4688930672562666E-4</v>
      </c>
      <c r="K117" s="123">
        <v>1.242296429450007E-3</v>
      </c>
      <c r="L117" s="124">
        <v>3.4055503585107383E-3</v>
      </c>
      <c r="M117" s="121">
        <v>3.4389044725855009E-2</v>
      </c>
      <c r="N117" s="122">
        <v>2.1232904967780929E-2</v>
      </c>
      <c r="O117" s="123">
        <v>7.5979843047637085E-3</v>
      </c>
      <c r="P117" s="124">
        <v>2.2391671548171534E-2</v>
      </c>
      <c r="Q117" s="121" t="s">
        <v>387</v>
      </c>
      <c r="R117" s="122" t="s">
        <v>387</v>
      </c>
      <c r="S117" s="123" t="s">
        <v>387</v>
      </c>
      <c r="T117" s="124" t="s">
        <v>387</v>
      </c>
      <c r="U117" s="124">
        <v>1.3279291767524603E-2</v>
      </c>
    </row>
    <row r="119" spans="2:21">
      <c r="B119" s="293" t="s">
        <v>40</v>
      </c>
    </row>
    <row r="120" spans="2:21">
      <c r="B120" s="345" t="s">
        <v>420</v>
      </c>
    </row>
    <row r="121" spans="2:21">
      <c r="B121" s="345" t="s">
        <v>419</v>
      </c>
    </row>
    <row r="122" spans="2:21">
      <c r="B122" s="1" t="s">
        <v>350</v>
      </c>
    </row>
    <row r="123" spans="2:21">
      <c r="B123" s="345" t="s">
        <v>418</v>
      </c>
    </row>
  </sheetData>
  <mergeCells count="36">
    <mergeCell ref="C111:C113"/>
    <mergeCell ref="C115:C117"/>
    <mergeCell ref="B107:B117"/>
    <mergeCell ref="B95:B105"/>
    <mergeCell ref="C95:C97"/>
    <mergeCell ref="C99:C101"/>
    <mergeCell ref="C103:C105"/>
    <mergeCell ref="C107:C109"/>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P36"/>
  <sheetViews>
    <sheetView showGridLines="0" zoomScaleNormal="100" workbookViewId="0">
      <pane xSplit="2" ySplit="4" topLeftCell="AE5" activePane="bottomRight" state="frozen"/>
      <selection pane="topRight" activeCell="C1" sqref="C1"/>
      <selection pane="bottomLeft" activeCell="A5" sqref="A5"/>
      <selection pane="bottomRight" activeCell="AM3" sqref="AM3:AO3"/>
    </sheetView>
  </sheetViews>
  <sheetFormatPr defaultColWidth="8" defaultRowHeight="15"/>
  <cols>
    <col min="1" max="1" width="1.125" style="1" customWidth="1"/>
    <col min="2" max="2" width="13.875" style="1" customWidth="1"/>
    <col min="3" max="3" width="5.5" style="1" bestFit="1" customWidth="1"/>
    <col min="4" max="25" width="6.125" style="1" bestFit="1" customWidth="1"/>
    <col min="26" max="26" width="7" style="1" bestFit="1" customWidth="1"/>
    <col min="27" max="27" width="6.625" style="1" bestFit="1" customWidth="1"/>
    <col min="28" max="28" width="6.125" style="1" bestFit="1" customWidth="1"/>
    <col min="29" max="29" width="7" style="1" bestFit="1" customWidth="1"/>
    <col min="30" max="30" width="6.625" style="1" customWidth="1"/>
    <col min="31" max="32" width="7" style="1" bestFit="1" customWidth="1"/>
    <col min="33" max="34" width="6.125" style="1" bestFit="1" customWidth="1"/>
    <col min="35" max="35" width="7" style="1" bestFit="1" customWidth="1"/>
    <col min="36" max="36" width="5.875" style="1" bestFit="1" customWidth="1"/>
    <col min="37" max="38" width="7" style="1" bestFit="1" customWidth="1"/>
    <col min="39" max="39" width="6.625" style="1" bestFit="1" customWidth="1"/>
    <col min="40" max="40" width="5.875" style="1" bestFit="1" customWidth="1"/>
    <col min="41" max="41" width="6.625" style="1" bestFit="1" customWidth="1"/>
    <col min="42" max="42" width="1.125" style="1" customWidth="1"/>
    <col min="43" max="16384" width="8" style="1"/>
  </cols>
  <sheetData>
    <row r="1" spans="2:41" ht="7.5" customHeight="1"/>
    <row r="2" spans="2:41" ht="21.75" thickBot="1">
      <c r="C2" s="365" t="s">
        <v>10</v>
      </c>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row>
    <row r="3" spans="2:41" ht="18" customHeight="1" thickTop="1" thickBot="1">
      <c r="B3" s="2"/>
      <c r="C3" s="359">
        <v>2011</v>
      </c>
      <c r="D3" s="360"/>
      <c r="E3" s="361"/>
      <c r="F3" s="359">
        <v>2012</v>
      </c>
      <c r="G3" s="360"/>
      <c r="H3" s="361"/>
      <c r="I3" s="359">
        <v>2013</v>
      </c>
      <c r="J3" s="360"/>
      <c r="K3" s="361"/>
      <c r="L3" s="359">
        <v>2014</v>
      </c>
      <c r="M3" s="360"/>
      <c r="N3" s="361"/>
      <c r="O3" s="359">
        <v>2015</v>
      </c>
      <c r="P3" s="360"/>
      <c r="Q3" s="361"/>
      <c r="R3" s="359">
        <v>2016</v>
      </c>
      <c r="S3" s="360"/>
      <c r="T3" s="361"/>
      <c r="U3" s="359">
        <v>2017</v>
      </c>
      <c r="V3" s="360"/>
      <c r="W3" s="361"/>
      <c r="X3" s="359">
        <v>2018</v>
      </c>
      <c r="Y3" s="360"/>
      <c r="Z3" s="361"/>
      <c r="AA3" s="359">
        <v>2019</v>
      </c>
      <c r="AB3" s="360"/>
      <c r="AC3" s="361"/>
      <c r="AD3" s="359">
        <v>2020</v>
      </c>
      <c r="AE3" s="360"/>
      <c r="AF3" s="361"/>
      <c r="AG3" s="359">
        <v>2021</v>
      </c>
      <c r="AH3" s="360"/>
      <c r="AI3" s="361"/>
      <c r="AJ3" s="359">
        <v>2022</v>
      </c>
      <c r="AK3" s="360"/>
      <c r="AL3" s="361"/>
      <c r="AM3" s="359">
        <v>2023</v>
      </c>
      <c r="AN3" s="360"/>
      <c r="AO3" s="361"/>
    </row>
    <row r="4" spans="2:41" ht="17.2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row>
    <row r="5" spans="2:41" ht="15.7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row>
    <row r="6" spans="2:41">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row>
    <row r="7" spans="2:41">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row>
    <row r="8" spans="2:41" ht="15.7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row>
    <row r="9" spans="2:41">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row>
    <row r="10" spans="2:41">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row>
    <row r="11" spans="2:41">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row>
    <row r="12" spans="2:41" ht="15.7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row>
    <row r="13" spans="2:41">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row>
    <row r="14" spans="2:41">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row>
    <row r="15" spans="2:41">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row>
    <row r="16" spans="2:41" ht="15.7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row>
    <row r="17" spans="2:42">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t="s">
        <v>387</v>
      </c>
      <c r="AN17" s="9" t="s">
        <v>387</v>
      </c>
      <c r="AO17" s="10" t="s">
        <v>387</v>
      </c>
    </row>
    <row r="18" spans="2:42">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t="s">
        <v>387</v>
      </c>
      <c r="AN18" s="9" t="s">
        <v>387</v>
      </c>
      <c r="AO18" s="10" t="s">
        <v>387</v>
      </c>
    </row>
    <row r="19" spans="2:42">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t="s">
        <v>387</v>
      </c>
      <c r="AN19" s="13" t="s">
        <v>387</v>
      </c>
      <c r="AO19" s="14" t="s">
        <v>387</v>
      </c>
    </row>
    <row r="20" spans="2:42" ht="16.5"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t="s">
        <v>387</v>
      </c>
      <c r="AN20" s="21" t="s">
        <v>387</v>
      </c>
      <c r="AO20" s="22" t="s">
        <v>387</v>
      </c>
    </row>
    <row r="21" spans="2:42" ht="18.75"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24">
        <v>0.15035614521434054</v>
      </c>
      <c r="AN21" s="25">
        <v>7.4572168039758566E-2</v>
      </c>
      <c r="AO21" s="26">
        <v>8.8593430021105271E-2</v>
      </c>
    </row>
    <row r="22" spans="2:42" ht="16.5"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28">
        <v>0.11486708683014535</v>
      </c>
      <c r="AN22" s="29">
        <v>4.031786956768018E-2</v>
      </c>
      <c r="AO22" s="30">
        <v>5.4110680986555977E-2</v>
      </c>
    </row>
    <row r="23" spans="2:42" ht="16.5"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2">
        <v>3.5489900613001772E-2</v>
      </c>
      <c r="AN23" s="33">
        <v>3.4254445950386549E-2</v>
      </c>
      <c r="AO23" s="34">
        <v>3.4483025052941103E-2</v>
      </c>
    </row>
    <row r="24" spans="2:42" ht="30.7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c r="AN24" s="37"/>
      <c r="AO24" s="38"/>
      <c r="AP24" s="300"/>
    </row>
    <row r="25" spans="2:42" ht="4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c r="AN25" s="41"/>
      <c r="AO25" s="42"/>
      <c r="AP25" s="294"/>
    </row>
    <row r="26" spans="2:42" ht="30">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c r="AN26" s="45"/>
      <c r="AO26" s="46"/>
      <c r="AP26" s="300"/>
    </row>
    <row r="27" spans="2:42" ht="46.35" customHeight="1" thickBot="1">
      <c r="B27" s="47" t="s">
        <v>35</v>
      </c>
      <c r="C27" s="362">
        <v>0.5</v>
      </c>
      <c r="D27" s="363"/>
      <c r="E27" s="364"/>
      <c r="F27" s="362">
        <v>0.5</v>
      </c>
      <c r="G27" s="363"/>
      <c r="H27" s="364"/>
      <c r="I27" s="362">
        <v>0.5</v>
      </c>
      <c r="J27" s="363"/>
      <c r="K27" s="364"/>
      <c r="L27" s="362">
        <v>0.5</v>
      </c>
      <c r="M27" s="363"/>
      <c r="N27" s="364"/>
      <c r="O27" s="366" t="s">
        <v>36</v>
      </c>
      <c r="P27" s="363"/>
      <c r="Q27" s="364"/>
      <c r="R27" s="366" t="s">
        <v>37</v>
      </c>
      <c r="S27" s="363"/>
      <c r="T27" s="364"/>
      <c r="U27" s="366" t="s">
        <v>38</v>
      </c>
      <c r="V27" s="363"/>
      <c r="W27" s="364"/>
      <c r="X27" s="362" t="s">
        <v>39</v>
      </c>
      <c r="Y27" s="363"/>
      <c r="Z27" s="364"/>
      <c r="AA27" s="362">
        <v>0.65</v>
      </c>
      <c r="AB27" s="363"/>
      <c r="AC27" s="364"/>
      <c r="AD27" s="362">
        <v>0.65</v>
      </c>
      <c r="AE27" s="363"/>
      <c r="AF27" s="364"/>
      <c r="AG27" s="362" t="s">
        <v>365</v>
      </c>
      <c r="AH27" s="363"/>
      <c r="AI27" s="364"/>
      <c r="AJ27" s="362" t="s">
        <v>376</v>
      </c>
      <c r="AK27" s="363"/>
      <c r="AL27" s="364"/>
      <c r="AM27" s="362">
        <v>0.75</v>
      </c>
      <c r="AN27" s="363"/>
      <c r="AO27" s="364"/>
    </row>
    <row r="28" spans="2:42" ht="15.75" thickTop="1">
      <c r="B28" s="48" t="s">
        <v>40</v>
      </c>
    </row>
    <row r="29" spans="2:42">
      <c r="B29" s="1" t="s">
        <v>41</v>
      </c>
    </row>
    <row r="30" spans="2:42">
      <c r="B30" s="1" t="s">
        <v>42</v>
      </c>
    </row>
    <row r="31" spans="2:42">
      <c r="B31" s="1" t="s">
        <v>43</v>
      </c>
    </row>
    <row r="32" spans="2:42">
      <c r="B32" s="1" t="s">
        <v>44</v>
      </c>
    </row>
    <row r="33" spans="2:2">
      <c r="B33" s="1" t="s">
        <v>45</v>
      </c>
    </row>
    <row r="34" spans="2:2">
      <c r="B34" s="1" t="s">
        <v>46</v>
      </c>
    </row>
    <row r="35" spans="2:2">
      <c r="B35" s="1" t="s">
        <v>349</v>
      </c>
    </row>
    <row r="36" spans="2:2" ht="7.5" customHeight="1"/>
  </sheetData>
  <mergeCells count="27">
    <mergeCell ref="AM3:AO3"/>
    <mergeCell ref="AM27:AO27"/>
    <mergeCell ref="C2:AO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s>
  <conditionalFormatting sqref="C5:AL23">
    <cfRule type="colorScale" priority="2">
      <colorScale>
        <cfvo type="min"/>
        <cfvo type="max"/>
        <color theme="0"/>
        <color theme="3" tint="0.59999389629810485"/>
      </colorScale>
    </cfRule>
  </conditionalFormatting>
  <conditionalFormatting sqref="AM5:AO23">
    <cfRule type="colorScale" priority="1">
      <colorScale>
        <cfvo type="min"/>
        <cfvo type="max"/>
        <color theme="0"/>
        <color theme="3" tint="0.59999389629810485"/>
      </colorScale>
    </cfRule>
  </conditionalFormatting>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CM232"/>
  <sheetViews>
    <sheetView zoomScaleNormal="100" workbookViewId="0">
      <pane xSplit="2" ySplit="3" topLeftCell="BG4" activePane="bottomRight" state="frozenSplit"/>
      <selection activeCell="AS3" sqref="AS3"/>
      <selection pane="topRight" activeCell="BM4" sqref="BM4:BR212"/>
      <selection pane="bottomLeft" activeCell="A4" sqref="A4"/>
      <selection pane="bottomRight" activeCell="BT3" sqref="BT3"/>
    </sheetView>
  </sheetViews>
  <sheetFormatPr defaultColWidth="8.625" defaultRowHeight="15"/>
  <cols>
    <col min="1" max="1" width="6.125" style="1" customWidth="1"/>
    <col min="2" max="2" width="9" style="1" bestFit="1" customWidth="1"/>
    <col min="3" max="6" width="6.375" style="1" bestFit="1" customWidth="1"/>
    <col min="7" max="7" width="6.375" style="1" customWidth="1"/>
    <col min="8" max="11" width="6.375" style="1" bestFit="1" customWidth="1"/>
    <col min="12" max="12" width="6.375" style="1" customWidth="1"/>
    <col min="13" max="14" width="6.375" style="1" bestFit="1" customWidth="1"/>
    <col min="15" max="15" width="5.5" style="1" bestFit="1" customWidth="1"/>
    <col min="16" max="16" width="6.375" style="1" bestFit="1" customWidth="1"/>
    <col min="17" max="17" width="6.375" style="1" customWidth="1"/>
    <col min="18" max="18" width="6.375" style="1" bestFit="1" customWidth="1"/>
    <col min="19" max="27" width="6.375" style="1" customWidth="1"/>
    <col min="28" max="28" width="4.5" style="1" customWidth="1"/>
    <col min="29" max="30" width="5.375" style="1" bestFit="1" customWidth="1"/>
    <col min="31" max="31" width="5.375" style="1" customWidth="1"/>
    <col min="32" max="32" width="4.5" style="1" customWidth="1"/>
    <col min="33" max="33" width="5.375" style="1" bestFit="1" customWidth="1"/>
    <col min="34" max="34" width="4.625" style="1" customWidth="1"/>
    <col min="35" max="35" width="5.375" style="1" customWidth="1"/>
    <col min="36" max="36" width="4.625" style="1" customWidth="1"/>
    <col min="37" max="37" width="5.375" style="1" bestFit="1" customWidth="1"/>
    <col min="38" max="38" width="4.625" style="1" customWidth="1"/>
    <col min="39" max="40" width="5.375" style="1" bestFit="1" customWidth="1"/>
    <col min="41" max="42" width="4.625" style="1" customWidth="1"/>
    <col min="43" max="47" width="5.375" style="1" bestFit="1" customWidth="1"/>
    <col min="48" max="48" width="5.375" style="1" customWidth="1"/>
    <col min="49" max="49" width="4.5" style="1" customWidth="1"/>
    <col min="50" max="51" width="5.375" style="1" bestFit="1" customWidth="1"/>
    <col min="52" max="52" width="5.375" style="1" customWidth="1"/>
    <col min="53" max="64" width="5.375" style="1" bestFit="1" customWidth="1"/>
    <col min="65" max="65" width="5.375" style="1" customWidth="1"/>
    <col min="66" max="68" width="5.375" style="1" bestFit="1" customWidth="1"/>
    <col min="69" max="69" width="5.375" style="1" customWidth="1"/>
    <col min="70" max="78" width="5.375" style="1" bestFit="1" customWidth="1"/>
    <col min="79" max="79" width="3.875" style="1" customWidth="1"/>
    <col min="80" max="81" width="3" style="1" customWidth="1"/>
    <col min="82" max="82" width="14.375" style="1" bestFit="1" customWidth="1"/>
    <col min="83" max="83" width="14.375" style="1" customWidth="1"/>
    <col min="84" max="84" width="8.375" style="1" bestFit="1" customWidth="1"/>
    <col min="85" max="85" width="17.625" style="1" bestFit="1" customWidth="1"/>
    <col min="86" max="86" width="27.125" style="1" bestFit="1" customWidth="1"/>
    <col min="87" max="87" width="9.625" style="1" bestFit="1" customWidth="1"/>
    <col min="88" max="88" width="3" style="1" customWidth="1"/>
    <col min="89" max="91" width="8.125" style="1" bestFit="1" customWidth="1"/>
    <col min="92" max="93" width="8.625" style="1"/>
    <col min="94" max="94" width="8.625" style="1" customWidth="1"/>
    <col min="95" max="16384" width="8.625" style="1"/>
  </cols>
  <sheetData>
    <row r="1" spans="1:87" ht="38.1" customHeight="1" thickBot="1">
      <c r="A1" s="367" t="s">
        <v>347</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08"/>
      <c r="BK1" s="308"/>
      <c r="BL1" s="308"/>
      <c r="BM1" s="308"/>
      <c r="BN1" s="308"/>
      <c r="BO1" s="308"/>
      <c r="BP1" s="308"/>
      <c r="BQ1" s="308"/>
      <c r="BR1" s="308"/>
      <c r="BS1" s="308"/>
      <c r="BT1" s="308"/>
      <c r="BU1" s="308"/>
      <c r="BV1" s="308"/>
      <c r="BW1" s="308"/>
      <c r="BX1" s="308"/>
      <c r="BY1" s="308"/>
      <c r="BZ1" s="308"/>
    </row>
    <row r="2" spans="1:87" ht="31.35" customHeight="1" thickTop="1" thickBot="1">
      <c r="A2" s="376" t="s">
        <v>47</v>
      </c>
      <c r="B2" s="377"/>
      <c r="C2" s="372">
        <v>2016</v>
      </c>
      <c r="D2" s="373"/>
      <c r="E2" s="373"/>
      <c r="F2" s="373"/>
      <c r="G2" s="374"/>
      <c r="H2" s="372">
        <v>2017</v>
      </c>
      <c r="I2" s="373"/>
      <c r="J2" s="373"/>
      <c r="K2" s="373"/>
      <c r="L2" s="374"/>
      <c r="M2" s="372">
        <v>2018</v>
      </c>
      <c r="N2" s="373"/>
      <c r="O2" s="373"/>
      <c r="P2" s="373"/>
      <c r="Q2" s="374"/>
      <c r="R2" s="372">
        <v>2019</v>
      </c>
      <c r="S2" s="373"/>
      <c r="T2" s="373"/>
      <c r="U2" s="373"/>
      <c r="V2" s="374"/>
      <c r="W2" s="372">
        <v>2020</v>
      </c>
      <c r="X2" s="373"/>
      <c r="Y2" s="373"/>
      <c r="Z2" s="373"/>
      <c r="AA2" s="374"/>
      <c r="AB2" s="375" t="s">
        <v>348</v>
      </c>
      <c r="AC2" s="373"/>
      <c r="AD2" s="373"/>
      <c r="AE2" s="373"/>
      <c r="AF2" s="373"/>
      <c r="AG2" s="373"/>
      <c r="AH2" s="373"/>
      <c r="AI2" s="373"/>
      <c r="AJ2" s="373"/>
      <c r="AK2" s="373"/>
      <c r="AL2" s="373"/>
      <c r="AM2" s="373"/>
      <c r="AN2" s="373"/>
      <c r="AO2" s="373"/>
      <c r="AP2" s="373"/>
      <c r="AQ2" s="373"/>
      <c r="AR2" s="374"/>
      <c r="AS2" s="375">
        <v>2022</v>
      </c>
      <c r="AT2" s="373"/>
      <c r="AU2" s="373"/>
      <c r="AV2" s="373"/>
      <c r="AW2" s="373"/>
      <c r="AX2" s="373"/>
      <c r="AY2" s="373"/>
      <c r="AZ2" s="373"/>
      <c r="BA2" s="373"/>
      <c r="BB2" s="373"/>
      <c r="BC2" s="373"/>
      <c r="BD2" s="373"/>
      <c r="BE2" s="373"/>
      <c r="BF2" s="373"/>
      <c r="BG2" s="373"/>
      <c r="BH2" s="373"/>
      <c r="BI2" s="374"/>
      <c r="BJ2" s="375">
        <v>2023</v>
      </c>
      <c r="BK2" s="373"/>
      <c r="BL2" s="373"/>
      <c r="BM2" s="373"/>
      <c r="BN2" s="373"/>
      <c r="BO2" s="373"/>
      <c r="BP2" s="373"/>
      <c r="BQ2" s="373"/>
      <c r="BR2" s="373"/>
      <c r="BS2" s="373"/>
      <c r="BT2" s="373"/>
      <c r="BU2" s="373"/>
      <c r="BV2" s="373"/>
      <c r="BW2" s="373"/>
      <c r="BX2" s="373"/>
      <c r="BY2" s="373"/>
      <c r="BZ2" s="374"/>
      <c r="CD2" s="369" t="s">
        <v>353</v>
      </c>
      <c r="CE2" s="370"/>
      <c r="CF2" s="370"/>
      <c r="CG2" s="370"/>
      <c r="CH2" s="370"/>
      <c r="CI2" s="371"/>
    </row>
    <row r="3" spans="1:87" ht="16.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D3" s="240" t="s">
        <v>352</v>
      </c>
      <c r="CE3" s="295" t="s">
        <v>67</v>
      </c>
      <c r="CF3" s="241" t="s">
        <v>68</v>
      </c>
      <c r="CG3" s="241" t="s">
        <v>69</v>
      </c>
      <c r="CH3" s="241" t="s">
        <v>70</v>
      </c>
      <c r="CI3" s="242" t="s">
        <v>71</v>
      </c>
    </row>
    <row r="4" spans="1:87" ht="15.75" thickTop="1">
      <c r="A4" s="49" t="s">
        <v>2</v>
      </c>
      <c r="B4" s="50">
        <v>611.59000000000015</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c r="BW4" s="56"/>
      <c r="BX4" s="56"/>
      <c r="BY4" s="287"/>
      <c r="BZ4" s="222">
        <v>6.2626508946931114E-2</v>
      </c>
      <c r="CD4" s="228" t="s">
        <v>0</v>
      </c>
      <c r="CE4" s="296" t="s">
        <v>1</v>
      </c>
      <c r="CF4" s="229" t="s">
        <v>2</v>
      </c>
      <c r="CG4" s="229" t="s">
        <v>72</v>
      </c>
      <c r="CH4" s="229" t="s">
        <v>73</v>
      </c>
      <c r="CI4" s="232">
        <v>52</v>
      </c>
    </row>
    <row r="5" spans="1:87">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c r="BW5" s="64"/>
      <c r="BX5" s="64"/>
      <c r="BY5" s="288"/>
      <c r="BZ5" s="223">
        <v>1.7965856290660689E-2</v>
      </c>
      <c r="CD5" s="228"/>
      <c r="CE5" s="296"/>
      <c r="CF5" s="229"/>
      <c r="CG5" s="229"/>
      <c r="CH5" s="229" t="s">
        <v>74</v>
      </c>
      <c r="CI5" s="232">
        <v>13.2</v>
      </c>
    </row>
    <row r="6" spans="1:87">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c r="BW6" s="64"/>
      <c r="BX6" s="64"/>
      <c r="BY6" s="288"/>
      <c r="BZ6" s="223">
        <v>4.4660664027112766E-2</v>
      </c>
      <c r="CD6" s="228"/>
      <c r="CE6" s="296"/>
      <c r="CF6" s="229"/>
      <c r="CG6" s="229"/>
      <c r="CH6" s="229" t="s">
        <v>75</v>
      </c>
      <c r="CI6" s="232">
        <v>37.9</v>
      </c>
    </row>
    <row r="7" spans="1:87">
      <c r="A7" s="65" t="s">
        <v>3</v>
      </c>
      <c r="B7" s="66">
        <v>166.42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c r="BW7" s="72"/>
      <c r="BX7" s="72"/>
      <c r="BY7" s="289"/>
      <c r="BZ7" s="224">
        <v>5.3420002479239892E-2</v>
      </c>
      <c r="CD7" s="228"/>
      <c r="CE7" s="296"/>
      <c r="CF7" s="229"/>
      <c r="CG7" s="229"/>
      <c r="CH7" s="229" t="s">
        <v>76</v>
      </c>
      <c r="CI7" s="232">
        <v>33</v>
      </c>
    </row>
    <row r="8" spans="1:87">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c r="BW8" s="64"/>
      <c r="BX8" s="64"/>
      <c r="BY8" s="288"/>
      <c r="BZ8" s="223">
        <v>1.2262223578456397E-2</v>
      </c>
      <c r="CD8" s="228"/>
      <c r="CE8" s="296"/>
      <c r="CF8" s="229"/>
      <c r="CG8" s="229"/>
      <c r="CH8" s="229" t="s">
        <v>77</v>
      </c>
      <c r="CI8" s="232">
        <v>33</v>
      </c>
    </row>
    <row r="9" spans="1:87">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c r="BW9" s="64"/>
      <c r="BX9" s="64"/>
      <c r="BY9" s="288"/>
      <c r="BZ9" s="223">
        <v>4.1157772197961136E-2</v>
      </c>
      <c r="CD9" s="228"/>
      <c r="CE9" s="296"/>
      <c r="CF9" s="229"/>
      <c r="CG9" s="229"/>
      <c r="CH9" s="229" t="s">
        <v>78</v>
      </c>
      <c r="CI9" s="232">
        <v>9</v>
      </c>
    </row>
    <row r="10" spans="1:87">
      <c r="A10" s="65" t="s">
        <v>4</v>
      </c>
      <c r="B10" s="66">
        <v>353.93999999999994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c r="BW10" s="72"/>
      <c r="BX10" s="72"/>
      <c r="BY10" s="289"/>
      <c r="BZ10" s="224">
        <v>0.13405840237508543</v>
      </c>
      <c r="CD10" s="228"/>
      <c r="CE10" s="296"/>
      <c r="CF10" s="229"/>
      <c r="CG10" s="229" t="s">
        <v>79</v>
      </c>
      <c r="CH10" s="229" t="s">
        <v>80</v>
      </c>
      <c r="CI10" s="232">
        <v>9.99</v>
      </c>
    </row>
    <row r="11" spans="1:87">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c r="BW11" s="64"/>
      <c r="BX11" s="64"/>
      <c r="BY11" s="288"/>
      <c r="BZ11" s="223">
        <v>9.70273472834048E-2</v>
      </c>
      <c r="CD11" s="228"/>
      <c r="CE11" s="296"/>
      <c r="CF11" s="229"/>
      <c r="CG11" s="229" t="s">
        <v>384</v>
      </c>
      <c r="CH11" s="229" t="s">
        <v>385</v>
      </c>
      <c r="CI11" s="232">
        <v>34</v>
      </c>
    </row>
    <row r="12" spans="1:87">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c r="BW12" s="64"/>
      <c r="BX12" s="64"/>
      <c r="BY12" s="288"/>
      <c r="BZ12" s="223">
        <v>3.7031307569531359E-2</v>
      </c>
      <c r="CD12" s="228"/>
      <c r="CE12" s="296"/>
      <c r="CF12" s="229"/>
      <c r="CG12" s="229" t="s">
        <v>83</v>
      </c>
      <c r="CH12" s="229" t="s">
        <v>84</v>
      </c>
      <c r="CI12" s="232">
        <v>36</v>
      </c>
    </row>
    <row r="13" spans="1:87">
      <c r="A13" s="65" t="s">
        <v>5</v>
      </c>
      <c r="B13" s="66">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c r="BW13" s="72"/>
      <c r="BX13" s="72"/>
      <c r="BY13" s="289"/>
      <c r="BZ13" s="224">
        <v>4.4126252839454858E-2</v>
      </c>
      <c r="CD13" s="228"/>
      <c r="CE13" s="296"/>
      <c r="CF13" s="229"/>
      <c r="CG13" s="229" t="s">
        <v>380</v>
      </c>
      <c r="CH13" s="229" t="s">
        <v>381</v>
      </c>
      <c r="CI13" s="232">
        <v>75.599999999999994</v>
      </c>
    </row>
    <row r="14" spans="1:87">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c r="BW14" s="64"/>
      <c r="BX14" s="64"/>
      <c r="BY14" s="288"/>
      <c r="BZ14" s="223">
        <v>4.4363541039551284E-3</v>
      </c>
      <c r="CD14" s="228"/>
      <c r="CE14" s="296"/>
      <c r="CF14" s="229"/>
      <c r="CG14" s="229" t="s">
        <v>85</v>
      </c>
      <c r="CH14" s="229" t="s">
        <v>85</v>
      </c>
      <c r="CI14" s="232">
        <v>36</v>
      </c>
    </row>
    <row r="15" spans="1:87">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c r="BW15" s="64"/>
      <c r="BX15" s="64"/>
      <c r="BY15" s="288"/>
      <c r="BZ15" s="223">
        <v>3.9689910178717633E-2</v>
      </c>
      <c r="CD15" s="228"/>
      <c r="CE15" s="296"/>
      <c r="CF15" s="229"/>
      <c r="CG15" s="229" t="s">
        <v>86</v>
      </c>
      <c r="CH15" s="229" t="s">
        <v>87</v>
      </c>
      <c r="CI15" s="232">
        <v>39.6</v>
      </c>
    </row>
    <row r="16" spans="1:87">
      <c r="A16" s="65" t="s">
        <v>6</v>
      </c>
      <c r="B16" s="66">
        <v>1501.7709999999997</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c r="BW16" s="72"/>
      <c r="BX16" s="72"/>
      <c r="BY16" s="289"/>
      <c r="BZ16" s="224">
        <v>6.2510329252136246E-2</v>
      </c>
      <c r="CD16" s="228"/>
      <c r="CE16" s="296"/>
      <c r="CF16" s="229"/>
      <c r="CG16" s="229"/>
      <c r="CH16" s="229" t="s">
        <v>88</v>
      </c>
      <c r="CI16" s="232">
        <v>36</v>
      </c>
    </row>
    <row r="17" spans="1:89">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c r="BW17" s="64"/>
      <c r="BX17" s="64"/>
      <c r="BY17" s="288"/>
      <c r="BZ17" s="223">
        <v>2.1564478998647427E-2</v>
      </c>
      <c r="CD17" s="228"/>
      <c r="CE17" s="296"/>
      <c r="CF17" s="229"/>
      <c r="CG17" s="229"/>
      <c r="CH17" s="229" t="s">
        <v>89</v>
      </c>
      <c r="CI17" s="232">
        <v>23</v>
      </c>
    </row>
    <row r="18" spans="1:89">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c r="BW18" s="64"/>
      <c r="BX18" s="64"/>
      <c r="BY18" s="288"/>
      <c r="BZ18" s="223">
        <v>4.0945961959402054E-2</v>
      </c>
      <c r="CD18" s="228"/>
      <c r="CE18" s="296"/>
      <c r="CF18" s="229"/>
      <c r="CG18" s="229"/>
      <c r="CH18" s="229" t="s">
        <v>386</v>
      </c>
      <c r="CI18" s="232">
        <v>28.8</v>
      </c>
    </row>
    <row r="19" spans="1:89">
      <c r="A19" s="65" t="s">
        <v>7</v>
      </c>
      <c r="B19" s="66">
        <v>1106</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c r="BW19" s="72"/>
      <c r="BX19" s="72"/>
      <c r="BY19" s="289"/>
      <c r="BZ19" s="224">
        <v>0.11428001945545517</v>
      </c>
      <c r="CD19" s="228"/>
      <c r="CE19" s="296"/>
      <c r="CF19" s="229"/>
      <c r="CG19" s="229" t="s">
        <v>90</v>
      </c>
      <c r="CH19" s="229" t="s">
        <v>90</v>
      </c>
      <c r="CI19" s="232">
        <v>80</v>
      </c>
    </row>
    <row r="20" spans="1:89">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c r="BW20" s="64"/>
      <c r="BX20" s="64"/>
      <c r="BY20" s="288"/>
      <c r="BZ20" s="223">
        <v>8.6557212763794217E-2</v>
      </c>
      <c r="CD20" s="228"/>
      <c r="CE20" s="296"/>
      <c r="CF20" s="229"/>
      <c r="CG20" s="229" t="s">
        <v>91</v>
      </c>
      <c r="CH20" s="229" t="s">
        <v>92</v>
      </c>
      <c r="CI20" s="232">
        <v>11.5</v>
      </c>
    </row>
    <row r="21" spans="1:89" ht="15.7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c r="BW21" s="80"/>
      <c r="BX21" s="80"/>
      <c r="BY21" s="290"/>
      <c r="BZ21" s="225">
        <v>2.7723146545541609E-2</v>
      </c>
      <c r="CD21" s="228"/>
      <c r="CE21" s="296"/>
      <c r="CF21" s="229"/>
      <c r="CG21" s="229"/>
      <c r="CH21" s="229" t="s">
        <v>93</v>
      </c>
      <c r="CI21" s="232">
        <v>13.8</v>
      </c>
      <c r="CK21" s="306" t="s">
        <v>2</v>
      </c>
    </row>
    <row r="22" spans="1:89" ht="16.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D22" s="228"/>
      <c r="CE22" s="296"/>
      <c r="CF22" s="229"/>
      <c r="CG22" s="229"/>
      <c r="CH22" s="229" t="s">
        <v>94</v>
      </c>
      <c r="CI22" s="232">
        <v>9.1999999999999993</v>
      </c>
      <c r="CK22" s="307">
        <f>SUM(CI4:CI22)</f>
        <v>611.59000000000015</v>
      </c>
    </row>
    <row r="23" spans="1:89" ht="15.75" thickTop="1">
      <c r="A23" s="83" t="s">
        <v>12</v>
      </c>
      <c r="B23" s="84">
        <v>5148.5209999999997</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c r="BW23" s="90"/>
      <c r="BX23" s="90"/>
      <c r="BY23" s="291"/>
      <c r="BZ23" s="226">
        <v>9.5640127261871308E-2</v>
      </c>
      <c r="CD23" s="228"/>
      <c r="CE23" s="296"/>
      <c r="CF23" s="229" t="s">
        <v>3</v>
      </c>
      <c r="CG23" s="229" t="s">
        <v>95</v>
      </c>
      <c r="CH23" s="229" t="s">
        <v>96</v>
      </c>
      <c r="CI23" s="232">
        <v>16.100000000000001</v>
      </c>
    </row>
    <row r="24" spans="1:89">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c r="BW24" s="64"/>
      <c r="BX24" s="64"/>
      <c r="BY24" s="288"/>
      <c r="BZ24" s="223">
        <v>5.8414629781778138E-2</v>
      </c>
      <c r="CD24" s="228"/>
      <c r="CE24" s="296"/>
      <c r="CF24" s="229"/>
      <c r="CG24" s="229" t="s">
        <v>97</v>
      </c>
      <c r="CH24" s="229" t="s">
        <v>98</v>
      </c>
      <c r="CI24" s="232">
        <v>7.5</v>
      </c>
    </row>
    <row r="25" spans="1:89">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c r="BW25" s="64"/>
      <c r="BX25" s="64"/>
      <c r="BY25" s="288"/>
      <c r="BZ25" s="223">
        <v>3.7225795452912505E-2</v>
      </c>
      <c r="CD25" s="228"/>
      <c r="CE25" s="296"/>
      <c r="CF25" s="229"/>
      <c r="CG25" s="229"/>
      <c r="CH25" s="229" t="s">
        <v>99</v>
      </c>
      <c r="CI25" s="232">
        <v>11.5</v>
      </c>
    </row>
    <row r="26" spans="1:89">
      <c r="A26" s="91" t="s">
        <v>1</v>
      </c>
      <c r="B26" s="92">
        <v>4059.6209999999996</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c r="BW26" s="98"/>
      <c r="BX26" s="98"/>
      <c r="BY26" s="292"/>
      <c r="BZ26" s="227">
        <v>8.123789384582164E-2</v>
      </c>
      <c r="CD26" s="228"/>
      <c r="CE26" s="296"/>
      <c r="CF26" s="229"/>
      <c r="CG26" s="229"/>
      <c r="CH26" s="229" t="s">
        <v>382</v>
      </c>
      <c r="CI26" s="232">
        <v>23.1</v>
      </c>
    </row>
    <row r="27" spans="1:89">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c r="BW27" s="64"/>
      <c r="BX27" s="64"/>
      <c r="BY27" s="288"/>
      <c r="BZ27" s="223">
        <v>4.3921732385232774E-2</v>
      </c>
      <c r="CD27" s="228"/>
      <c r="CE27" s="296"/>
      <c r="CF27" s="229"/>
      <c r="CG27" s="229"/>
      <c r="CH27" s="229" t="s">
        <v>100</v>
      </c>
      <c r="CI27" s="232">
        <v>9</v>
      </c>
    </row>
    <row r="28" spans="1:89">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c r="BW28" s="64"/>
      <c r="BX28" s="64"/>
      <c r="BY28" s="288"/>
      <c r="BZ28" s="223">
        <v>3.7316322121428651E-2</v>
      </c>
      <c r="CD28" s="228"/>
      <c r="CE28" s="296"/>
      <c r="CF28" s="229"/>
      <c r="CG28" s="229" t="s">
        <v>101</v>
      </c>
      <c r="CH28" s="229" t="s">
        <v>102</v>
      </c>
      <c r="CI28" s="232">
        <v>48</v>
      </c>
    </row>
    <row r="29" spans="1:89">
      <c r="A29" s="91" t="s">
        <v>8</v>
      </c>
      <c r="B29" s="92">
        <v>1088.9000000000001</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c r="BW29" s="98"/>
      <c r="BX29" s="98"/>
      <c r="BY29" s="292"/>
      <c r="BZ29" s="227">
        <v>0.156100392378513</v>
      </c>
      <c r="CD29" s="228"/>
      <c r="CE29" s="296"/>
      <c r="CF29" s="229"/>
      <c r="CG29" s="229"/>
      <c r="CH29" s="229" t="s">
        <v>103</v>
      </c>
      <c r="CI29" s="232">
        <v>30.62</v>
      </c>
      <c r="CK29" s="306" t="s">
        <v>3</v>
      </c>
    </row>
    <row r="30" spans="1:89">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c r="BW30" s="64"/>
      <c r="BX30" s="64"/>
      <c r="BY30" s="288"/>
      <c r="BZ30" s="223">
        <v>0.11925550033223532</v>
      </c>
      <c r="CD30" s="228"/>
      <c r="CE30" s="296"/>
      <c r="CF30" s="229"/>
      <c r="CG30" s="229" t="s">
        <v>104</v>
      </c>
      <c r="CH30" s="229" t="s">
        <v>105</v>
      </c>
      <c r="CI30" s="232">
        <v>20.6</v>
      </c>
      <c r="CK30" s="307">
        <f>SUM(CI23:CI30)</f>
        <v>166.42</v>
      </c>
    </row>
    <row r="31" spans="1:89" ht="15.7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c r="BW31" s="80"/>
      <c r="BX31" s="80"/>
      <c r="BY31" s="290"/>
      <c r="BZ31" s="225">
        <v>3.6845766451823192E-2</v>
      </c>
      <c r="CD31" s="228"/>
      <c r="CE31" s="296"/>
      <c r="CF31" s="229" t="s">
        <v>4</v>
      </c>
      <c r="CG31" s="229" t="s">
        <v>389</v>
      </c>
      <c r="CH31" s="229" t="s">
        <v>113</v>
      </c>
      <c r="CI31" s="232">
        <v>18</v>
      </c>
    </row>
    <row r="32" spans="1:89" ht="16.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D32" s="228"/>
      <c r="CE32" s="296"/>
      <c r="CF32" s="229"/>
      <c r="CG32" s="229" t="s">
        <v>106</v>
      </c>
      <c r="CH32" s="229" t="s">
        <v>390</v>
      </c>
      <c r="CI32" s="232">
        <v>9.1999999999999993</v>
      </c>
    </row>
    <row r="33" spans="1:89" ht="15.7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c r="BW33" s="90"/>
      <c r="BX33" s="90"/>
      <c r="BY33" s="291"/>
      <c r="BZ33" s="226">
        <v>8.8593430021105285E-2</v>
      </c>
      <c r="CD33" s="228"/>
      <c r="CE33" s="296"/>
      <c r="CF33" s="229"/>
      <c r="CG33" s="229"/>
      <c r="CH33" s="229" t="s">
        <v>370</v>
      </c>
      <c r="CI33" s="232">
        <v>10.8</v>
      </c>
    </row>
    <row r="34" spans="1:89">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c r="BW34" s="64"/>
      <c r="BX34" s="64"/>
      <c r="BY34" s="288"/>
      <c r="BZ34" s="223">
        <v>5.4110680986555984E-2</v>
      </c>
      <c r="CD34" s="228"/>
      <c r="CE34" s="296"/>
      <c r="CF34" s="229"/>
      <c r="CG34" s="229"/>
      <c r="CH34" s="229" t="s">
        <v>107</v>
      </c>
      <c r="CI34" s="232">
        <v>10</v>
      </c>
    </row>
    <row r="35" spans="1:89">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c r="BW35" s="64"/>
      <c r="BX35" s="64"/>
      <c r="BY35" s="288"/>
      <c r="BZ35" s="223">
        <v>3.4483025052941103E-2</v>
      </c>
      <c r="CD35" s="228"/>
      <c r="CE35" s="296"/>
      <c r="CF35" s="229"/>
      <c r="CG35" s="229"/>
      <c r="CH35" s="229" t="s">
        <v>108</v>
      </c>
      <c r="CI35" s="232">
        <v>6</v>
      </c>
    </row>
    <row r="36" spans="1:89">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c r="BW36" s="98"/>
      <c r="BX36" s="98"/>
      <c r="BY36" s="292"/>
      <c r="BZ36" s="227">
        <v>7.4572168039758593E-2</v>
      </c>
      <c r="CD36" s="228"/>
      <c r="CE36" s="296"/>
      <c r="CF36" s="229"/>
      <c r="CG36" s="229"/>
      <c r="CH36" s="229" t="s">
        <v>109</v>
      </c>
      <c r="CI36" s="232">
        <v>7.65</v>
      </c>
    </row>
    <row r="37" spans="1:89">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c r="BW37" s="64"/>
      <c r="BX37" s="64"/>
      <c r="BY37" s="288"/>
      <c r="BZ37" s="223">
        <v>4.0317869567680187E-2</v>
      </c>
      <c r="CD37" s="228"/>
      <c r="CE37" s="296"/>
      <c r="CF37" s="229"/>
      <c r="CG37" s="229"/>
      <c r="CH37" s="229" t="s">
        <v>110</v>
      </c>
      <c r="CI37" s="232">
        <v>11.9</v>
      </c>
    </row>
    <row r="38" spans="1:89">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c r="BW38" s="64"/>
      <c r="BX38" s="64"/>
      <c r="BY38" s="288"/>
      <c r="BZ38" s="223">
        <v>3.4254445950386556E-2</v>
      </c>
      <c r="CD38" s="228"/>
      <c r="CE38" s="296"/>
      <c r="CF38" s="229"/>
      <c r="CG38" s="229" t="s">
        <v>111</v>
      </c>
      <c r="CH38" s="229" t="s">
        <v>112</v>
      </c>
      <c r="CI38" s="232">
        <v>17.5</v>
      </c>
    </row>
    <row r="39" spans="1:89">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c r="BW39" s="98"/>
      <c r="BX39" s="98"/>
      <c r="BY39" s="292"/>
      <c r="BZ39" s="227">
        <v>0.15035614521434054</v>
      </c>
      <c r="CD39" s="228"/>
      <c r="CE39" s="296"/>
      <c r="CF39" s="229"/>
      <c r="CG39" s="229" t="s">
        <v>114</v>
      </c>
      <c r="CH39" s="229" t="s">
        <v>114</v>
      </c>
      <c r="CI39" s="232">
        <v>88.5</v>
      </c>
    </row>
    <row r="40" spans="1:89">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c r="BW40" s="64"/>
      <c r="BX40" s="64"/>
      <c r="BY40" s="288"/>
      <c r="BZ40" s="223">
        <v>0.11486708683014536</v>
      </c>
      <c r="CD40" s="228"/>
      <c r="CE40" s="296"/>
      <c r="CF40" s="229"/>
      <c r="CG40" s="229" t="s">
        <v>115</v>
      </c>
      <c r="CH40" s="229" t="s">
        <v>116</v>
      </c>
      <c r="CI40" s="232">
        <v>90</v>
      </c>
    </row>
    <row r="41" spans="1:89" ht="15.7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c r="BW41" s="80"/>
      <c r="BX41" s="80"/>
      <c r="BY41" s="290"/>
      <c r="BZ41" s="225">
        <v>3.5489900613001772E-2</v>
      </c>
      <c r="CD41" s="228"/>
      <c r="CE41" s="296"/>
      <c r="CF41" s="229"/>
      <c r="CG41" s="229"/>
      <c r="CH41" s="229" t="s">
        <v>117</v>
      </c>
      <c r="CI41" s="232">
        <v>5.4</v>
      </c>
    </row>
    <row r="42" spans="1:89" ht="15.75" thickTop="1">
      <c r="CD42" s="228"/>
      <c r="CE42" s="296"/>
      <c r="CF42" s="229"/>
      <c r="CG42" s="229" t="s">
        <v>118</v>
      </c>
      <c r="CH42" s="229" t="s">
        <v>119</v>
      </c>
      <c r="CI42" s="232">
        <v>9.1999999999999993</v>
      </c>
    </row>
    <row r="43" spans="1:89">
      <c r="CD43" s="228"/>
      <c r="CE43" s="296"/>
      <c r="CF43" s="229"/>
      <c r="CG43" s="229"/>
      <c r="CH43" s="229" t="s">
        <v>118</v>
      </c>
      <c r="CI43" s="232">
        <v>38.9</v>
      </c>
    </row>
    <row r="44" spans="1:89">
      <c r="CD44" s="228"/>
      <c r="CE44" s="296"/>
      <c r="CF44" s="229"/>
      <c r="CG44" s="229" t="s">
        <v>120</v>
      </c>
      <c r="CH44" s="229" t="s">
        <v>121</v>
      </c>
      <c r="CI44" s="232">
        <v>14</v>
      </c>
    </row>
    <row r="45" spans="1:89">
      <c r="CD45" s="228"/>
      <c r="CE45" s="296"/>
      <c r="CF45" s="229"/>
      <c r="CG45" s="229"/>
      <c r="CH45" s="229" t="s">
        <v>122</v>
      </c>
      <c r="CI45" s="232">
        <v>9.99</v>
      </c>
      <c r="CK45" s="306" t="s">
        <v>4</v>
      </c>
    </row>
    <row r="46" spans="1:89">
      <c r="CD46" s="228"/>
      <c r="CE46" s="296"/>
      <c r="CF46" s="229"/>
      <c r="CG46" s="229"/>
      <c r="CH46" s="229" t="s">
        <v>123</v>
      </c>
      <c r="CI46" s="232">
        <v>6.9</v>
      </c>
      <c r="CK46" s="307">
        <f>SUM(CI31:CI46)</f>
        <v>353.93999999999994</v>
      </c>
    </row>
    <row r="47" spans="1:89">
      <c r="CD47" s="228"/>
      <c r="CE47" s="296"/>
      <c r="CF47" s="229" t="s">
        <v>5</v>
      </c>
      <c r="CG47" s="229" t="s">
        <v>124</v>
      </c>
      <c r="CH47" s="229" t="s">
        <v>125</v>
      </c>
      <c r="CI47" s="232">
        <v>18</v>
      </c>
    </row>
    <row r="48" spans="1:89">
      <c r="CD48" s="228"/>
      <c r="CE48" s="296"/>
      <c r="CF48" s="229"/>
      <c r="CG48" s="229"/>
      <c r="CH48" s="229" t="s">
        <v>126</v>
      </c>
      <c r="CI48" s="232">
        <v>36.5</v>
      </c>
    </row>
    <row r="49" spans="82:89">
      <c r="CD49" s="228"/>
      <c r="CE49" s="296"/>
      <c r="CF49" s="229"/>
      <c r="CG49" s="229" t="s">
        <v>127</v>
      </c>
      <c r="CH49" s="229" t="s">
        <v>127</v>
      </c>
      <c r="CI49" s="232">
        <v>42</v>
      </c>
    </row>
    <row r="50" spans="82:89">
      <c r="CD50" s="228"/>
      <c r="CE50" s="296"/>
      <c r="CF50" s="229"/>
      <c r="CG50" s="229" t="s">
        <v>128</v>
      </c>
      <c r="CH50" s="229" t="s">
        <v>129</v>
      </c>
      <c r="CI50" s="232">
        <v>32.4</v>
      </c>
    </row>
    <row r="51" spans="82:89">
      <c r="CD51" s="228"/>
      <c r="CE51" s="296"/>
      <c r="CF51" s="229"/>
      <c r="CG51" s="229" t="s">
        <v>130</v>
      </c>
      <c r="CH51" s="229" t="s">
        <v>131</v>
      </c>
      <c r="CI51" s="232">
        <v>4.5999999999999996</v>
      </c>
    </row>
    <row r="52" spans="82:89">
      <c r="CD52" s="228"/>
      <c r="CE52" s="296"/>
      <c r="CF52" s="229"/>
      <c r="CG52" s="229"/>
      <c r="CH52" s="229" t="s">
        <v>132</v>
      </c>
      <c r="CI52" s="232">
        <v>4.5999999999999996</v>
      </c>
    </row>
    <row r="53" spans="82:89">
      <c r="CD53" s="228"/>
      <c r="CE53" s="296"/>
      <c r="CF53" s="229"/>
      <c r="CG53" s="229"/>
      <c r="CH53" s="229" t="s">
        <v>133</v>
      </c>
      <c r="CI53" s="232">
        <v>20</v>
      </c>
    </row>
    <row r="54" spans="82:89">
      <c r="CD54" s="228"/>
      <c r="CE54" s="296"/>
      <c r="CF54" s="229"/>
      <c r="CG54" s="229" t="s">
        <v>134</v>
      </c>
      <c r="CH54" s="229" t="s">
        <v>134</v>
      </c>
      <c r="CI54" s="232">
        <v>41.4</v>
      </c>
    </row>
    <row r="55" spans="82:89">
      <c r="CD55" s="228"/>
      <c r="CE55" s="296"/>
      <c r="CF55" s="229"/>
      <c r="CG55" s="229" t="s">
        <v>135</v>
      </c>
      <c r="CH55" s="229" t="s">
        <v>136</v>
      </c>
      <c r="CI55" s="232">
        <v>2.5</v>
      </c>
    </row>
    <row r="56" spans="82:89">
      <c r="CD56" s="228"/>
      <c r="CE56" s="296"/>
      <c r="CF56" s="229"/>
      <c r="CG56" s="229" t="s">
        <v>137</v>
      </c>
      <c r="CH56" s="229" t="s">
        <v>138</v>
      </c>
      <c r="CI56" s="232">
        <v>14.45</v>
      </c>
    </row>
    <row r="57" spans="82:89">
      <c r="CD57" s="228"/>
      <c r="CE57" s="296"/>
      <c r="CF57" s="229"/>
      <c r="CG57" s="229"/>
      <c r="CH57" s="229" t="s">
        <v>139</v>
      </c>
      <c r="CI57" s="232">
        <v>9.1999999999999993</v>
      </c>
    </row>
    <row r="58" spans="82:89">
      <c r="CD58" s="228"/>
      <c r="CE58" s="296"/>
      <c r="CF58" s="229"/>
      <c r="CG58" s="229"/>
      <c r="CH58" s="229" t="s">
        <v>140</v>
      </c>
      <c r="CI58" s="232">
        <v>14.8</v>
      </c>
    </row>
    <row r="59" spans="82:89">
      <c r="CD59" s="228"/>
      <c r="CE59" s="296"/>
      <c r="CF59" s="229"/>
      <c r="CG59" s="229"/>
      <c r="CH59" s="229" t="s">
        <v>141</v>
      </c>
      <c r="CI59" s="232">
        <v>8.9499999999999993</v>
      </c>
    </row>
    <row r="60" spans="82:89">
      <c r="CD60" s="228"/>
      <c r="CE60" s="296"/>
      <c r="CF60" s="229"/>
      <c r="CG60" s="229" t="s">
        <v>142</v>
      </c>
      <c r="CH60" s="229" t="s">
        <v>143</v>
      </c>
      <c r="CI60" s="232">
        <v>9.5</v>
      </c>
    </row>
    <row r="61" spans="82:89">
      <c r="CD61" s="228"/>
      <c r="CE61" s="296"/>
      <c r="CF61" s="229"/>
      <c r="CG61" s="229" t="s">
        <v>144</v>
      </c>
      <c r="CH61" s="229" t="s">
        <v>145</v>
      </c>
      <c r="CI61" s="232">
        <v>6</v>
      </c>
    </row>
    <row r="62" spans="82:89">
      <c r="CD62" s="228"/>
      <c r="CE62" s="296"/>
      <c r="CF62" s="229"/>
      <c r="CG62" s="229"/>
      <c r="CH62" s="229" t="s">
        <v>146</v>
      </c>
      <c r="CI62" s="232">
        <v>8</v>
      </c>
    </row>
    <row r="63" spans="82:89">
      <c r="CD63" s="228"/>
      <c r="CE63" s="296"/>
      <c r="CF63" s="229"/>
      <c r="CG63" s="229" t="s">
        <v>147</v>
      </c>
      <c r="CH63" s="229" t="s">
        <v>148</v>
      </c>
      <c r="CI63" s="232">
        <v>27</v>
      </c>
      <c r="CK63" s="306" t="s">
        <v>5</v>
      </c>
    </row>
    <row r="64" spans="82:89">
      <c r="CD64" s="228"/>
      <c r="CE64" s="296"/>
      <c r="CF64" s="229"/>
      <c r="CG64" s="229" t="s">
        <v>149</v>
      </c>
      <c r="CH64" s="229" t="s">
        <v>149</v>
      </c>
      <c r="CI64" s="232">
        <v>20</v>
      </c>
      <c r="CK64" s="307">
        <f>SUM(CI47:CI64)</f>
        <v>319.89999999999998</v>
      </c>
    </row>
    <row r="65" spans="82:87">
      <c r="CD65" s="228"/>
      <c r="CE65" s="296"/>
      <c r="CF65" s="229" t="s">
        <v>6</v>
      </c>
      <c r="CG65" s="229" t="s">
        <v>150</v>
      </c>
      <c r="CH65" s="229" t="s">
        <v>150</v>
      </c>
      <c r="CI65" s="232">
        <v>34.35</v>
      </c>
    </row>
    <row r="66" spans="82:87">
      <c r="CD66" s="228"/>
      <c r="CE66" s="296"/>
      <c r="CF66" s="229"/>
      <c r="CG66" s="229"/>
      <c r="CH66" s="229" t="s">
        <v>151</v>
      </c>
      <c r="CI66" s="232">
        <v>24</v>
      </c>
    </row>
    <row r="67" spans="82:87">
      <c r="CD67" s="228"/>
      <c r="CE67" s="296"/>
      <c r="CF67" s="229"/>
      <c r="CG67" s="229" t="s">
        <v>152</v>
      </c>
      <c r="CH67" s="229" t="s">
        <v>153</v>
      </c>
      <c r="CI67" s="232">
        <v>27.95</v>
      </c>
    </row>
    <row r="68" spans="82:87">
      <c r="CD68" s="228"/>
      <c r="CE68" s="296"/>
      <c r="CF68" s="229"/>
      <c r="CG68" s="229"/>
      <c r="CH68" s="229" t="s">
        <v>154</v>
      </c>
      <c r="CI68" s="232">
        <v>13.05</v>
      </c>
    </row>
    <row r="69" spans="82:87">
      <c r="CD69" s="228"/>
      <c r="CE69" s="296"/>
      <c r="CF69" s="229"/>
      <c r="CG69" s="229"/>
      <c r="CH69" s="229" t="s">
        <v>155</v>
      </c>
      <c r="CI69" s="232">
        <v>4.45</v>
      </c>
    </row>
    <row r="70" spans="82:87">
      <c r="CD70" s="228"/>
      <c r="CE70" s="296"/>
      <c r="CF70" s="229"/>
      <c r="CG70" s="229" t="s">
        <v>156</v>
      </c>
      <c r="CH70" s="229" t="s">
        <v>157</v>
      </c>
      <c r="CI70" s="232">
        <v>8.75</v>
      </c>
    </row>
    <row r="71" spans="82:87">
      <c r="CD71" s="228"/>
      <c r="CE71" s="296"/>
      <c r="CF71" s="229"/>
      <c r="CG71" s="229" t="s">
        <v>158</v>
      </c>
      <c r="CH71" s="229" t="s">
        <v>159</v>
      </c>
      <c r="CI71" s="232">
        <v>57</v>
      </c>
    </row>
    <row r="72" spans="82:87">
      <c r="CD72" s="228"/>
      <c r="CE72" s="296"/>
      <c r="CF72" s="229"/>
      <c r="CG72" s="229"/>
      <c r="CH72" s="229" t="s">
        <v>160</v>
      </c>
      <c r="CI72" s="232">
        <v>65.7</v>
      </c>
    </row>
    <row r="73" spans="82:87">
      <c r="CD73" s="228"/>
      <c r="CE73" s="296"/>
      <c r="CF73" s="229"/>
      <c r="CG73" s="229"/>
      <c r="CH73" s="229" t="s">
        <v>161</v>
      </c>
      <c r="CI73" s="232">
        <v>20</v>
      </c>
    </row>
    <row r="74" spans="82:87">
      <c r="CD74" s="228"/>
      <c r="CE74" s="296"/>
      <c r="CF74" s="229"/>
      <c r="CG74" s="229"/>
      <c r="CH74" s="229" t="s">
        <v>162</v>
      </c>
      <c r="CI74" s="232">
        <v>23.2</v>
      </c>
    </row>
    <row r="75" spans="82:87">
      <c r="CD75" s="228"/>
      <c r="CE75" s="296"/>
      <c r="CF75" s="229"/>
      <c r="CG75" s="229" t="s">
        <v>163</v>
      </c>
      <c r="CH75" s="229" t="s">
        <v>164</v>
      </c>
      <c r="CI75" s="232">
        <v>33.1</v>
      </c>
    </row>
    <row r="76" spans="82:87">
      <c r="CD76" s="228"/>
      <c r="CE76" s="296"/>
      <c r="CF76" s="229"/>
      <c r="CG76" s="229"/>
      <c r="CH76" s="229" t="s">
        <v>165</v>
      </c>
      <c r="CI76" s="232">
        <v>18.3</v>
      </c>
    </row>
    <row r="77" spans="82:87">
      <c r="CD77" s="228"/>
      <c r="CE77" s="296"/>
      <c r="CF77" s="229"/>
      <c r="CG77" s="229" t="s">
        <v>388</v>
      </c>
      <c r="CH77" s="229" t="s">
        <v>206</v>
      </c>
      <c r="CI77" s="232">
        <v>37.799999999999997</v>
      </c>
    </row>
    <row r="78" spans="82:87">
      <c r="CD78" s="228"/>
      <c r="CE78" s="296"/>
      <c r="CF78" s="229"/>
      <c r="CG78" s="229"/>
      <c r="CH78" s="229" t="s">
        <v>207</v>
      </c>
      <c r="CI78" s="232">
        <v>13.8</v>
      </c>
    </row>
    <row r="79" spans="82:87">
      <c r="CD79" s="228"/>
      <c r="CE79" s="296"/>
      <c r="CF79" s="229"/>
      <c r="CG79" s="229" t="s">
        <v>166</v>
      </c>
      <c r="CH79" s="229" t="s">
        <v>167</v>
      </c>
      <c r="CI79" s="232">
        <v>12</v>
      </c>
    </row>
    <row r="80" spans="82:87">
      <c r="CD80" s="228"/>
      <c r="CE80" s="296"/>
      <c r="CF80" s="229"/>
      <c r="CG80" s="229"/>
      <c r="CH80" s="229" t="s">
        <v>166</v>
      </c>
      <c r="CI80" s="232">
        <v>46</v>
      </c>
    </row>
    <row r="81" spans="82:87">
      <c r="CD81" s="228"/>
      <c r="CE81" s="296"/>
      <c r="CF81" s="229"/>
      <c r="CG81" s="229"/>
      <c r="CH81" s="229" t="s">
        <v>168</v>
      </c>
      <c r="CI81" s="232">
        <v>20</v>
      </c>
    </row>
    <row r="82" spans="82:87">
      <c r="CD82" s="228"/>
      <c r="CE82" s="296"/>
      <c r="CF82" s="229"/>
      <c r="CG82" s="229"/>
      <c r="CH82" s="229" t="s">
        <v>169</v>
      </c>
      <c r="CI82" s="232">
        <v>12</v>
      </c>
    </row>
    <row r="83" spans="82:87">
      <c r="CD83" s="228"/>
      <c r="CE83" s="296"/>
      <c r="CF83" s="229"/>
      <c r="CG83" s="229"/>
      <c r="CH83" s="229" t="s">
        <v>170</v>
      </c>
      <c r="CI83" s="232">
        <v>10</v>
      </c>
    </row>
    <row r="84" spans="82:87">
      <c r="CD84" s="228"/>
      <c r="CE84" s="296"/>
      <c r="CF84" s="229"/>
      <c r="CG84" s="229" t="s">
        <v>171</v>
      </c>
      <c r="CH84" s="229" t="s">
        <v>172</v>
      </c>
      <c r="CI84" s="232">
        <v>42.5</v>
      </c>
    </row>
    <row r="85" spans="82:87">
      <c r="CD85" s="228"/>
      <c r="CE85" s="296"/>
      <c r="CF85" s="229"/>
      <c r="CG85" s="229"/>
      <c r="CH85" s="229" t="s">
        <v>173</v>
      </c>
      <c r="CI85" s="232">
        <v>8.5</v>
      </c>
    </row>
    <row r="86" spans="82:87">
      <c r="CD86" s="228"/>
      <c r="CE86" s="296"/>
      <c r="CF86" s="229"/>
      <c r="CG86" s="229"/>
      <c r="CH86" s="229" t="s">
        <v>174</v>
      </c>
      <c r="CI86" s="232">
        <v>30</v>
      </c>
    </row>
    <row r="87" spans="82:87">
      <c r="CD87" s="228"/>
      <c r="CE87" s="296"/>
      <c r="CF87" s="229"/>
      <c r="CG87" s="229" t="s">
        <v>175</v>
      </c>
      <c r="CH87" s="229" t="s">
        <v>176</v>
      </c>
      <c r="CI87" s="232">
        <v>42.64</v>
      </c>
    </row>
    <row r="88" spans="82:87">
      <c r="CD88" s="228"/>
      <c r="CE88" s="296"/>
      <c r="CF88" s="229"/>
      <c r="CG88" s="229"/>
      <c r="CH88" s="229" t="s">
        <v>177</v>
      </c>
      <c r="CI88" s="232">
        <v>114.2</v>
      </c>
    </row>
    <row r="89" spans="82:87">
      <c r="CD89" s="228"/>
      <c r="CE89" s="296"/>
      <c r="CF89" s="229"/>
      <c r="CG89" s="229" t="s">
        <v>178</v>
      </c>
      <c r="CH89" s="229" t="s">
        <v>179</v>
      </c>
      <c r="CI89" s="232">
        <v>18.5</v>
      </c>
    </row>
    <row r="90" spans="82:87">
      <c r="CD90" s="228"/>
      <c r="CE90" s="296"/>
      <c r="CF90" s="229"/>
      <c r="CG90" s="229"/>
      <c r="CH90" s="229" t="s">
        <v>180</v>
      </c>
      <c r="CI90" s="232">
        <v>35.85</v>
      </c>
    </row>
    <row r="91" spans="82:87">
      <c r="CD91" s="228"/>
      <c r="CE91" s="296"/>
      <c r="CF91" s="229"/>
      <c r="CG91" s="229"/>
      <c r="CH91" s="229" t="s">
        <v>181</v>
      </c>
      <c r="CI91" s="232">
        <v>54</v>
      </c>
    </row>
    <row r="92" spans="82:87">
      <c r="CD92" s="228"/>
      <c r="CE92" s="296"/>
      <c r="CF92" s="229"/>
      <c r="CG92" s="229"/>
      <c r="CH92" s="229" t="s">
        <v>182</v>
      </c>
      <c r="CI92" s="232">
        <v>34.450000000000003</v>
      </c>
    </row>
    <row r="93" spans="82:87">
      <c r="CD93" s="228"/>
      <c r="CE93" s="296"/>
      <c r="CF93" s="229"/>
      <c r="CG93" s="229"/>
      <c r="CH93" s="229" t="s">
        <v>183</v>
      </c>
      <c r="CI93" s="232">
        <v>5.0060000000000002</v>
      </c>
    </row>
    <row r="94" spans="82:87">
      <c r="CD94" s="228"/>
      <c r="CE94" s="296"/>
      <c r="CF94" s="229"/>
      <c r="CG94" s="229" t="s">
        <v>184</v>
      </c>
      <c r="CH94" s="229" t="s">
        <v>184</v>
      </c>
      <c r="CI94" s="232">
        <v>28.5</v>
      </c>
    </row>
    <row r="95" spans="82:87">
      <c r="CD95" s="228"/>
      <c r="CE95" s="296"/>
      <c r="CF95" s="229"/>
      <c r="CG95" s="229" t="s">
        <v>185</v>
      </c>
      <c r="CH95" s="229" t="s">
        <v>186</v>
      </c>
      <c r="CI95" s="232">
        <v>55</v>
      </c>
    </row>
    <row r="96" spans="82:87">
      <c r="CD96" s="228"/>
      <c r="CE96" s="296"/>
      <c r="CF96" s="229"/>
      <c r="CG96" s="229"/>
      <c r="CH96" s="229" t="s">
        <v>187</v>
      </c>
      <c r="CI96" s="232">
        <v>6</v>
      </c>
    </row>
    <row r="97" spans="82:87">
      <c r="CD97" s="228"/>
      <c r="CE97" s="296"/>
      <c r="CF97" s="229"/>
      <c r="CG97" s="229"/>
      <c r="CH97" s="229" t="s">
        <v>188</v>
      </c>
      <c r="CI97" s="232">
        <v>24.8</v>
      </c>
    </row>
    <row r="98" spans="82:87">
      <c r="CD98" s="228"/>
      <c r="CE98" s="296"/>
      <c r="CF98" s="229"/>
      <c r="CG98" s="229" t="s">
        <v>189</v>
      </c>
      <c r="CH98" s="229" t="s">
        <v>190</v>
      </c>
      <c r="CI98" s="232">
        <v>9.1999999999999993</v>
      </c>
    </row>
    <row r="99" spans="82:87">
      <c r="CD99" s="228"/>
      <c r="CE99" s="296"/>
      <c r="CF99" s="229"/>
      <c r="CG99" s="229"/>
      <c r="CH99" s="229" t="s">
        <v>191</v>
      </c>
      <c r="CI99" s="232">
        <v>59.225000000000001</v>
      </c>
    </row>
    <row r="100" spans="82:87">
      <c r="CD100" s="228"/>
      <c r="CE100" s="296"/>
      <c r="CF100" s="229"/>
      <c r="CG100" s="229" t="s">
        <v>192</v>
      </c>
      <c r="CH100" s="229" t="s">
        <v>193</v>
      </c>
      <c r="CI100" s="232">
        <v>29.8</v>
      </c>
    </row>
    <row r="101" spans="82:87">
      <c r="CD101" s="228"/>
      <c r="CE101" s="296"/>
      <c r="CF101" s="229"/>
      <c r="CG101" s="229" t="s">
        <v>194</v>
      </c>
      <c r="CH101" s="229" t="s">
        <v>195</v>
      </c>
      <c r="CI101" s="232">
        <v>27</v>
      </c>
    </row>
    <row r="102" spans="82:87">
      <c r="CD102" s="228"/>
      <c r="CE102" s="296"/>
      <c r="CF102" s="229"/>
      <c r="CG102" s="229"/>
      <c r="CH102" s="229" t="s">
        <v>196</v>
      </c>
      <c r="CI102" s="232">
        <v>13.8</v>
      </c>
    </row>
    <row r="103" spans="82:87">
      <c r="CD103" s="228"/>
      <c r="CE103" s="296"/>
      <c r="CF103" s="229"/>
      <c r="CG103" s="229"/>
      <c r="CH103" s="229" t="s">
        <v>197</v>
      </c>
      <c r="CI103" s="232">
        <v>30</v>
      </c>
    </row>
    <row r="104" spans="82:87">
      <c r="CD104" s="228"/>
      <c r="CE104" s="296"/>
      <c r="CF104" s="229"/>
      <c r="CG104" s="229" t="s">
        <v>198</v>
      </c>
      <c r="CH104" s="229" t="s">
        <v>199</v>
      </c>
      <c r="CI104" s="232">
        <v>37.049999999999997</v>
      </c>
    </row>
    <row r="105" spans="82:87">
      <c r="CD105" s="228"/>
      <c r="CE105" s="296"/>
      <c r="CF105" s="229"/>
      <c r="CG105" s="229"/>
      <c r="CH105" s="229" t="s">
        <v>200</v>
      </c>
      <c r="CI105" s="232">
        <v>18</v>
      </c>
    </row>
    <row r="106" spans="82:87">
      <c r="CD106" s="228"/>
      <c r="CE106" s="296"/>
      <c r="CF106" s="229"/>
      <c r="CG106" s="229" t="s">
        <v>201</v>
      </c>
      <c r="CH106" s="229" t="s">
        <v>201</v>
      </c>
      <c r="CI106" s="232">
        <v>100</v>
      </c>
    </row>
    <row r="107" spans="82:87">
      <c r="CD107" s="228"/>
      <c r="CE107" s="296"/>
      <c r="CF107" s="229"/>
      <c r="CG107" s="229" t="s">
        <v>202</v>
      </c>
      <c r="CH107" s="229" t="s">
        <v>203</v>
      </c>
      <c r="CI107" s="232">
        <v>9.35</v>
      </c>
    </row>
    <row r="108" spans="82:87">
      <c r="CD108" s="228"/>
      <c r="CE108" s="296"/>
      <c r="CF108" s="229"/>
      <c r="CG108" s="229" t="s">
        <v>204</v>
      </c>
      <c r="CH108" s="229" t="s">
        <v>205</v>
      </c>
      <c r="CI108" s="232">
        <v>24</v>
      </c>
    </row>
    <row r="109" spans="82:87">
      <c r="CD109" s="228"/>
      <c r="CE109" s="296"/>
      <c r="CF109" s="229"/>
      <c r="CG109" s="229" t="s">
        <v>208</v>
      </c>
      <c r="CH109" s="229" t="s">
        <v>209</v>
      </c>
      <c r="CI109" s="232">
        <v>9.1999999999999993</v>
      </c>
    </row>
    <row r="110" spans="82:87">
      <c r="CD110" s="228"/>
      <c r="CE110" s="296"/>
      <c r="CF110" s="229"/>
      <c r="CG110" s="229" t="s">
        <v>210</v>
      </c>
      <c r="CH110" s="229" t="s">
        <v>211</v>
      </c>
      <c r="CI110" s="232">
        <v>15</v>
      </c>
    </row>
    <row r="111" spans="82:87">
      <c r="CD111" s="228"/>
      <c r="CE111" s="296"/>
      <c r="CF111" s="229"/>
      <c r="CG111" s="229"/>
      <c r="CH111" s="229" t="s">
        <v>223</v>
      </c>
      <c r="CI111" s="232">
        <v>12.5</v>
      </c>
    </row>
    <row r="112" spans="82:87">
      <c r="CD112" s="228"/>
      <c r="CE112" s="296"/>
      <c r="CF112" s="229"/>
      <c r="CG112" s="229" t="s">
        <v>212</v>
      </c>
      <c r="CH112" s="229" t="s">
        <v>213</v>
      </c>
      <c r="CI112" s="232">
        <v>44.35</v>
      </c>
    </row>
    <row r="113" spans="82:89">
      <c r="CD113" s="228"/>
      <c r="CE113" s="296"/>
      <c r="CF113" s="229"/>
      <c r="CG113" s="229"/>
      <c r="CH113" s="229" t="s">
        <v>214</v>
      </c>
      <c r="CI113" s="232">
        <v>14.8</v>
      </c>
    </row>
    <row r="114" spans="82:89">
      <c r="CD114" s="228"/>
      <c r="CE114" s="296"/>
      <c r="CF114" s="229"/>
      <c r="CG114" s="229" t="s">
        <v>218</v>
      </c>
      <c r="CH114" s="229" t="s">
        <v>219</v>
      </c>
      <c r="CI114" s="232">
        <v>13.3</v>
      </c>
    </row>
    <row r="115" spans="82:89">
      <c r="CD115" s="228"/>
      <c r="CE115" s="296"/>
      <c r="CF115" s="229"/>
      <c r="CG115" s="229" t="s">
        <v>220</v>
      </c>
      <c r="CH115" s="229" t="s">
        <v>221</v>
      </c>
      <c r="CI115" s="232">
        <v>22.5</v>
      </c>
    </row>
    <row r="116" spans="82:89">
      <c r="CD116" s="228"/>
      <c r="CE116" s="296"/>
      <c r="CF116" s="229"/>
      <c r="CG116" s="229"/>
      <c r="CH116" s="229" t="s">
        <v>222</v>
      </c>
      <c r="CI116" s="232">
        <v>6.6</v>
      </c>
    </row>
    <row r="117" spans="82:89">
      <c r="CD117" s="228"/>
      <c r="CE117" s="296"/>
      <c r="CF117" s="229"/>
      <c r="CG117" s="229"/>
      <c r="CH117" s="229" t="s">
        <v>224</v>
      </c>
      <c r="CI117" s="232">
        <v>7.5</v>
      </c>
      <c r="CK117" s="306" t="s">
        <v>6</v>
      </c>
    </row>
    <row r="118" spans="82:89">
      <c r="CD118" s="228"/>
      <c r="CE118" s="296"/>
      <c r="CF118" s="229"/>
      <c r="CG118" s="229"/>
      <c r="CH118" s="229" t="s">
        <v>225</v>
      </c>
      <c r="CI118" s="232">
        <v>17.2</v>
      </c>
      <c r="CK118" s="307">
        <f>SUM(CI65:CI118)</f>
        <v>1501.7709999999997</v>
      </c>
    </row>
    <row r="119" spans="82:89">
      <c r="CD119" s="228"/>
      <c r="CE119" s="296"/>
      <c r="CF119" s="229" t="s">
        <v>7</v>
      </c>
      <c r="CG119" s="229" t="s">
        <v>226</v>
      </c>
      <c r="CH119" s="229" t="s">
        <v>227</v>
      </c>
      <c r="CI119" s="232">
        <v>6</v>
      </c>
    </row>
    <row r="120" spans="82:89">
      <c r="CD120" s="228"/>
      <c r="CE120" s="296"/>
      <c r="CF120" s="229"/>
      <c r="CG120" s="229" t="s">
        <v>228</v>
      </c>
      <c r="CH120" s="229" t="s">
        <v>229</v>
      </c>
      <c r="CI120" s="232">
        <v>19.5</v>
      </c>
    </row>
    <row r="121" spans="82:89">
      <c r="CD121" s="228"/>
      <c r="CE121" s="296"/>
      <c r="CF121" s="229"/>
      <c r="CG121" s="229"/>
      <c r="CH121" s="229" t="s">
        <v>230</v>
      </c>
      <c r="CI121" s="232">
        <v>12</v>
      </c>
    </row>
    <row r="122" spans="82:89">
      <c r="CD122" s="228"/>
      <c r="CE122" s="296"/>
      <c r="CF122" s="229"/>
      <c r="CG122" s="229"/>
      <c r="CH122" s="229" t="s">
        <v>231</v>
      </c>
      <c r="CI122" s="232">
        <v>37</v>
      </c>
    </row>
    <row r="123" spans="82:89">
      <c r="CD123" s="228"/>
      <c r="CE123" s="296"/>
      <c r="CF123" s="229"/>
      <c r="CG123" s="229"/>
      <c r="CH123" s="229" t="s">
        <v>232</v>
      </c>
      <c r="CI123" s="232">
        <v>6</v>
      </c>
    </row>
    <row r="124" spans="82:89">
      <c r="CD124" s="228"/>
      <c r="CE124" s="296"/>
      <c r="CF124" s="229"/>
      <c r="CG124" s="229"/>
      <c r="CH124" s="229" t="s">
        <v>233</v>
      </c>
      <c r="CI124" s="232">
        <v>13.4</v>
      </c>
    </row>
    <row r="125" spans="82:89">
      <c r="CD125" s="228"/>
      <c r="CE125" s="296"/>
      <c r="CF125" s="229"/>
      <c r="CG125" s="229"/>
      <c r="CH125" s="229" t="s">
        <v>234</v>
      </c>
      <c r="CI125" s="232">
        <v>24</v>
      </c>
    </row>
    <row r="126" spans="82:89">
      <c r="CD126" s="228"/>
      <c r="CE126" s="296"/>
      <c r="CF126" s="229"/>
      <c r="CG126" s="229"/>
      <c r="CH126" s="229" t="s">
        <v>235</v>
      </c>
      <c r="CI126" s="232">
        <v>8</v>
      </c>
    </row>
    <row r="127" spans="82:89">
      <c r="CD127" s="228"/>
      <c r="CE127" s="296"/>
      <c r="CF127" s="229"/>
      <c r="CG127" s="229" t="s">
        <v>421</v>
      </c>
      <c r="CH127" s="229" t="s">
        <v>422</v>
      </c>
      <c r="CI127" s="232">
        <v>91.2</v>
      </c>
    </row>
    <row r="128" spans="82:89">
      <c r="CD128" s="228"/>
      <c r="CE128" s="296"/>
      <c r="CF128" s="229"/>
      <c r="CG128" s="229" t="s">
        <v>236</v>
      </c>
      <c r="CH128" s="229" t="s">
        <v>237</v>
      </c>
      <c r="CI128" s="232">
        <v>10</v>
      </c>
    </row>
    <row r="129" spans="82:87">
      <c r="CD129" s="228"/>
      <c r="CE129" s="296"/>
      <c r="CF129" s="229"/>
      <c r="CG129" s="229"/>
      <c r="CH129" s="229" t="s">
        <v>238</v>
      </c>
      <c r="CI129" s="232">
        <v>6.8</v>
      </c>
    </row>
    <row r="130" spans="82:87">
      <c r="CD130" s="228"/>
      <c r="CE130" s="296"/>
      <c r="CF130" s="229"/>
      <c r="CG130" s="229" t="s">
        <v>239</v>
      </c>
      <c r="CH130" s="229" t="s">
        <v>240</v>
      </c>
      <c r="CI130" s="232">
        <v>7.65</v>
      </c>
    </row>
    <row r="131" spans="82:87">
      <c r="CD131" s="228"/>
      <c r="CE131" s="296"/>
      <c r="CF131" s="229"/>
      <c r="CG131" s="229"/>
      <c r="CH131" s="229" t="s">
        <v>241</v>
      </c>
      <c r="CI131" s="232">
        <v>6.8</v>
      </c>
    </row>
    <row r="132" spans="82:87">
      <c r="CD132" s="228"/>
      <c r="CE132" s="296"/>
      <c r="CF132" s="229"/>
      <c r="CG132" s="229"/>
      <c r="CH132" s="229" t="s">
        <v>242</v>
      </c>
      <c r="CI132" s="232">
        <v>9</v>
      </c>
    </row>
    <row r="133" spans="82:87">
      <c r="CD133" s="228"/>
      <c r="CE133" s="296"/>
      <c r="CF133" s="229"/>
      <c r="CG133" s="229"/>
      <c r="CH133" s="229" t="s">
        <v>243</v>
      </c>
      <c r="CI133" s="232">
        <v>10.225</v>
      </c>
    </row>
    <row r="134" spans="82:87">
      <c r="CD134" s="228"/>
      <c r="CE134" s="296"/>
      <c r="CF134" s="229"/>
      <c r="CG134" s="229"/>
      <c r="CH134" s="229" t="s">
        <v>244</v>
      </c>
      <c r="CI134" s="232">
        <v>13.5</v>
      </c>
    </row>
    <row r="135" spans="82:87">
      <c r="CD135" s="228"/>
      <c r="CE135" s="296"/>
      <c r="CF135" s="229"/>
      <c r="CG135" s="229" t="s">
        <v>245</v>
      </c>
      <c r="CH135" s="229" t="s">
        <v>246</v>
      </c>
      <c r="CI135" s="232">
        <v>11.05</v>
      </c>
    </row>
    <row r="136" spans="82:87">
      <c r="CD136" s="228"/>
      <c r="CE136" s="296"/>
      <c r="CF136" s="229"/>
      <c r="CG136" s="229" t="s">
        <v>81</v>
      </c>
      <c r="CH136" s="229" t="s">
        <v>82</v>
      </c>
      <c r="CI136" s="232">
        <v>40.799999999999997</v>
      </c>
    </row>
    <row r="137" spans="82:87">
      <c r="CD137" s="228"/>
      <c r="CE137" s="296"/>
      <c r="CF137" s="229"/>
      <c r="CG137" s="229" t="s">
        <v>247</v>
      </c>
      <c r="CH137" s="229" t="s">
        <v>248</v>
      </c>
      <c r="CI137" s="232">
        <v>32</v>
      </c>
    </row>
    <row r="138" spans="82:87">
      <c r="CD138" s="228"/>
      <c r="CE138" s="296"/>
      <c r="CF138" s="229"/>
      <c r="CG138" s="229"/>
      <c r="CH138" s="229" t="s">
        <v>249</v>
      </c>
      <c r="CI138" s="232">
        <v>26</v>
      </c>
    </row>
    <row r="139" spans="82:87">
      <c r="CD139" s="228"/>
      <c r="CE139" s="296"/>
      <c r="CF139" s="229"/>
      <c r="CG139" s="229"/>
      <c r="CH139" s="229" t="s">
        <v>250</v>
      </c>
      <c r="CI139" s="232">
        <v>22</v>
      </c>
    </row>
    <row r="140" spans="82:87">
      <c r="CD140" s="228"/>
      <c r="CE140" s="296"/>
      <c r="CF140" s="229"/>
      <c r="CG140" s="229" t="s">
        <v>251</v>
      </c>
      <c r="CH140" s="229" t="s">
        <v>252</v>
      </c>
      <c r="CI140" s="232">
        <v>12.5</v>
      </c>
    </row>
    <row r="141" spans="82:87">
      <c r="CD141" s="228"/>
      <c r="CE141" s="296"/>
      <c r="CF141" s="229"/>
      <c r="CG141" s="229"/>
      <c r="CH141" s="229" t="s">
        <v>253</v>
      </c>
      <c r="CI141" s="232">
        <v>27.6</v>
      </c>
    </row>
    <row r="142" spans="82:87">
      <c r="CD142" s="228"/>
      <c r="CE142" s="296"/>
      <c r="CF142" s="229"/>
      <c r="CG142" s="229"/>
      <c r="CH142" s="229" t="s">
        <v>254</v>
      </c>
      <c r="CI142" s="232">
        <v>35</v>
      </c>
    </row>
    <row r="143" spans="82:87">
      <c r="CD143" s="228"/>
      <c r="CE143" s="296"/>
      <c r="CF143" s="229"/>
      <c r="CG143" s="229"/>
      <c r="CH143" s="229" t="s">
        <v>255</v>
      </c>
      <c r="CI143" s="232">
        <v>2.7</v>
      </c>
    </row>
    <row r="144" spans="82:87">
      <c r="CD144" s="228"/>
      <c r="CE144" s="296"/>
      <c r="CF144" s="229"/>
      <c r="CG144" s="229" t="s">
        <v>256</v>
      </c>
      <c r="CH144" s="229" t="s">
        <v>257</v>
      </c>
      <c r="CI144" s="232">
        <v>33.6</v>
      </c>
    </row>
    <row r="145" spans="82:91">
      <c r="CD145" s="228"/>
      <c r="CE145" s="296"/>
      <c r="CF145" s="229"/>
      <c r="CG145" s="229" t="s">
        <v>258</v>
      </c>
      <c r="CH145" s="229" t="s">
        <v>258</v>
      </c>
      <c r="CI145" s="232">
        <v>17.25</v>
      </c>
    </row>
    <row r="146" spans="82:91">
      <c r="CD146" s="228"/>
      <c r="CE146" s="296"/>
      <c r="CF146" s="229"/>
      <c r="CG146" s="229" t="s">
        <v>259</v>
      </c>
      <c r="CH146" s="229" t="s">
        <v>260</v>
      </c>
      <c r="CI146" s="232">
        <v>6</v>
      </c>
    </row>
    <row r="147" spans="82:91">
      <c r="CD147" s="228"/>
      <c r="CE147" s="296"/>
      <c r="CF147" s="229"/>
      <c r="CG147" s="229" t="s">
        <v>261</v>
      </c>
      <c r="CH147" s="229" t="s">
        <v>262</v>
      </c>
      <c r="CI147" s="232">
        <v>40.9</v>
      </c>
    </row>
    <row r="148" spans="82:91">
      <c r="CD148" s="228"/>
      <c r="CE148" s="296"/>
      <c r="CF148" s="229"/>
      <c r="CG148" s="229" t="s">
        <v>263</v>
      </c>
      <c r="CH148" s="229" t="s">
        <v>263</v>
      </c>
      <c r="CI148" s="232">
        <v>58</v>
      </c>
    </row>
    <row r="149" spans="82:91">
      <c r="CD149" s="228"/>
      <c r="CE149" s="296"/>
      <c r="CF149" s="229"/>
      <c r="CG149" s="229" t="s">
        <v>215</v>
      </c>
      <c r="CH149" s="229" t="s">
        <v>216</v>
      </c>
      <c r="CI149" s="232">
        <v>45</v>
      </c>
    </row>
    <row r="150" spans="82:91">
      <c r="CD150" s="228"/>
      <c r="CE150" s="296"/>
      <c r="CF150" s="229"/>
      <c r="CG150" s="229"/>
      <c r="CH150" s="229" t="s">
        <v>217</v>
      </c>
      <c r="CI150" s="232">
        <v>26.875</v>
      </c>
    </row>
    <row r="151" spans="82:91">
      <c r="CD151" s="228"/>
      <c r="CE151" s="296"/>
      <c r="CF151" s="229"/>
      <c r="CG151" s="229" t="s">
        <v>264</v>
      </c>
      <c r="CH151" s="229" t="s">
        <v>265</v>
      </c>
      <c r="CI151" s="232">
        <v>7.65</v>
      </c>
    </row>
    <row r="152" spans="82:91">
      <c r="CD152" s="228"/>
      <c r="CE152" s="296"/>
      <c r="CF152" s="229"/>
      <c r="CG152" s="229"/>
      <c r="CH152" s="229" t="s">
        <v>266</v>
      </c>
      <c r="CI152" s="232">
        <v>6</v>
      </c>
    </row>
    <row r="153" spans="82:91">
      <c r="CD153" s="228"/>
      <c r="CE153" s="296"/>
      <c r="CF153" s="229"/>
      <c r="CG153" s="229" t="s">
        <v>267</v>
      </c>
      <c r="CH153" s="229" t="s">
        <v>391</v>
      </c>
      <c r="CI153" s="232">
        <v>89</v>
      </c>
    </row>
    <row r="154" spans="82:91">
      <c r="CD154" s="228"/>
      <c r="CE154" s="296"/>
      <c r="CF154" s="229"/>
      <c r="CG154" s="229"/>
      <c r="CH154" s="229" t="s">
        <v>383</v>
      </c>
      <c r="CI154" s="232">
        <v>83</v>
      </c>
    </row>
    <row r="155" spans="82:91">
      <c r="CD155" s="228"/>
      <c r="CE155" s="296"/>
      <c r="CF155" s="229"/>
      <c r="CG155" s="229" t="s">
        <v>268</v>
      </c>
      <c r="CH155" s="229" t="s">
        <v>269</v>
      </c>
      <c r="CI155" s="232">
        <v>19.2</v>
      </c>
    </row>
    <row r="156" spans="82:91">
      <c r="CD156" s="228"/>
      <c r="CE156" s="296"/>
      <c r="CF156" s="229"/>
      <c r="CG156" s="229" t="s">
        <v>270</v>
      </c>
      <c r="CH156" s="229" t="s">
        <v>270</v>
      </c>
      <c r="CI156" s="232">
        <v>13.8</v>
      </c>
    </row>
    <row r="157" spans="82:91">
      <c r="CD157" s="228"/>
      <c r="CE157" s="296"/>
      <c r="CF157" s="229"/>
      <c r="CG157" s="229" t="s">
        <v>271</v>
      </c>
      <c r="CH157" s="229" t="s">
        <v>272</v>
      </c>
      <c r="CI157" s="232">
        <v>105</v>
      </c>
      <c r="CK157" s="306" t="s">
        <v>7</v>
      </c>
      <c r="CL157" s="306" t="s">
        <v>373</v>
      </c>
      <c r="CM157" s="306" t="s">
        <v>371</v>
      </c>
    </row>
    <row r="158" spans="82:91" ht="15.75" thickBot="1">
      <c r="CD158" s="234"/>
      <c r="CE158" s="297"/>
      <c r="CF158" s="235"/>
      <c r="CG158" s="235"/>
      <c r="CH158" s="235" t="s">
        <v>271</v>
      </c>
      <c r="CI158" s="236">
        <v>64</v>
      </c>
      <c r="CK158" s="307">
        <f>SUM(CI119:CI158)</f>
        <v>1106</v>
      </c>
      <c r="CL158" s="307">
        <f>SUM(CK22,CK30,CK46,CK64,CK118,CK158)</f>
        <v>4059.6209999999996</v>
      </c>
      <c r="CM158" s="307">
        <f>SUM(CI4:CI158)</f>
        <v>4059.6210000000005</v>
      </c>
    </row>
    <row r="159" spans="82:91">
      <c r="CD159" s="237" t="s">
        <v>0</v>
      </c>
      <c r="CE159" s="298" t="s">
        <v>8</v>
      </c>
      <c r="CF159" s="238" t="s">
        <v>8</v>
      </c>
      <c r="CG159" s="238" t="s">
        <v>273</v>
      </c>
      <c r="CH159" s="238" t="s">
        <v>274</v>
      </c>
      <c r="CI159" s="239">
        <v>15</v>
      </c>
    </row>
    <row r="160" spans="82:91">
      <c r="CD160" s="228"/>
      <c r="CE160" s="296"/>
      <c r="CF160" s="229"/>
      <c r="CG160" s="229"/>
      <c r="CH160" s="229" t="s">
        <v>275</v>
      </c>
      <c r="CI160" s="232">
        <v>54</v>
      </c>
    </row>
    <row r="161" spans="82:87">
      <c r="CD161" s="228"/>
      <c r="CE161" s="296"/>
      <c r="CF161" s="229"/>
      <c r="CG161" s="229" t="s">
        <v>276</v>
      </c>
      <c r="CH161" s="229" t="s">
        <v>277</v>
      </c>
      <c r="CI161" s="232">
        <v>23</v>
      </c>
    </row>
    <row r="162" spans="82:87">
      <c r="CD162" s="228"/>
      <c r="CE162" s="296"/>
      <c r="CF162" s="229"/>
      <c r="CG162" s="229"/>
      <c r="CH162" s="229" t="s">
        <v>278</v>
      </c>
      <c r="CI162" s="232">
        <v>21.15</v>
      </c>
    </row>
    <row r="163" spans="82:87">
      <c r="CD163" s="228"/>
      <c r="CE163" s="296"/>
      <c r="CF163" s="229"/>
      <c r="CG163" s="229" t="s">
        <v>279</v>
      </c>
      <c r="CH163" s="229" t="s">
        <v>280</v>
      </c>
      <c r="CI163" s="232">
        <v>47.5</v>
      </c>
    </row>
    <row r="164" spans="82:87">
      <c r="CD164" s="228"/>
      <c r="CE164" s="296"/>
      <c r="CF164" s="229"/>
      <c r="CG164" s="229" t="s">
        <v>281</v>
      </c>
      <c r="CH164" s="229" t="s">
        <v>282</v>
      </c>
      <c r="CI164" s="232">
        <v>13.8</v>
      </c>
    </row>
    <row r="165" spans="82:87">
      <c r="CD165" s="228"/>
      <c r="CE165" s="296"/>
      <c r="CF165" s="229"/>
      <c r="CG165" s="229" t="s">
        <v>283</v>
      </c>
      <c r="CH165" s="229" t="s">
        <v>284</v>
      </c>
      <c r="CI165" s="232">
        <v>42</v>
      </c>
    </row>
    <row r="166" spans="82:87">
      <c r="CD166" s="228"/>
      <c r="CE166" s="296"/>
      <c r="CF166" s="229"/>
      <c r="CG166" s="229"/>
      <c r="CH166" s="229" t="s">
        <v>285</v>
      </c>
      <c r="CI166" s="232">
        <v>21</v>
      </c>
    </row>
    <row r="167" spans="82:87">
      <c r="CD167" s="228"/>
      <c r="CE167" s="296"/>
      <c r="CF167" s="229"/>
      <c r="CG167" s="229"/>
      <c r="CH167" s="229" t="s">
        <v>286</v>
      </c>
      <c r="CI167" s="232">
        <v>15</v>
      </c>
    </row>
    <row r="168" spans="82:87">
      <c r="CD168" s="228"/>
      <c r="CE168" s="296"/>
      <c r="CF168" s="229"/>
      <c r="CG168" s="229"/>
      <c r="CH168" s="229" t="s">
        <v>287</v>
      </c>
      <c r="CI168" s="232">
        <v>25</v>
      </c>
    </row>
    <row r="169" spans="82:87">
      <c r="CD169" s="228"/>
      <c r="CE169" s="296"/>
      <c r="CF169" s="229"/>
      <c r="CG169" s="229" t="s">
        <v>288</v>
      </c>
      <c r="CH169" s="229" t="s">
        <v>289</v>
      </c>
      <c r="CI169" s="232">
        <v>12</v>
      </c>
    </row>
    <row r="170" spans="82:87">
      <c r="CD170" s="228"/>
      <c r="CE170" s="296"/>
      <c r="CF170" s="229"/>
      <c r="CG170" s="229" t="s">
        <v>292</v>
      </c>
      <c r="CH170" s="229" t="s">
        <v>290</v>
      </c>
      <c r="CI170" s="232">
        <v>25</v>
      </c>
    </row>
    <row r="171" spans="82:87">
      <c r="CD171" s="228"/>
      <c r="CE171" s="296"/>
      <c r="CF171" s="229"/>
      <c r="CG171" s="229"/>
      <c r="CH171" s="229" t="s">
        <v>293</v>
      </c>
      <c r="CI171" s="232">
        <v>36</v>
      </c>
    </row>
    <row r="172" spans="82:87">
      <c r="CD172" s="228"/>
      <c r="CE172" s="296"/>
      <c r="CF172" s="229"/>
      <c r="CG172" s="229"/>
      <c r="CH172" s="229" t="s">
        <v>291</v>
      </c>
      <c r="CI172" s="232">
        <v>6.9</v>
      </c>
    </row>
    <row r="173" spans="82:87">
      <c r="CD173" s="228"/>
      <c r="CE173" s="296"/>
      <c r="CF173" s="229"/>
      <c r="CG173" s="229" t="s">
        <v>294</v>
      </c>
      <c r="CH173" s="229" t="s">
        <v>295</v>
      </c>
      <c r="CI173" s="232">
        <v>17.5</v>
      </c>
    </row>
    <row r="174" spans="82:87">
      <c r="CD174" s="228"/>
      <c r="CE174" s="296"/>
      <c r="CF174" s="229"/>
      <c r="CG174" s="229" t="s">
        <v>296</v>
      </c>
      <c r="CH174" s="229" t="s">
        <v>297</v>
      </c>
      <c r="CI174" s="232">
        <v>16.899999999999999</v>
      </c>
    </row>
    <row r="175" spans="82:87">
      <c r="CD175" s="228"/>
      <c r="CE175" s="296"/>
      <c r="CF175" s="229"/>
      <c r="CG175" s="229"/>
      <c r="CH175" s="229" t="s">
        <v>298</v>
      </c>
      <c r="CI175" s="232">
        <v>15</v>
      </c>
    </row>
    <row r="176" spans="82:87">
      <c r="CD176" s="228"/>
      <c r="CE176" s="296"/>
      <c r="CF176" s="229"/>
      <c r="CG176" s="229" t="s">
        <v>366</v>
      </c>
      <c r="CH176" s="229" t="s">
        <v>367</v>
      </c>
      <c r="CI176" s="232">
        <v>23.5</v>
      </c>
    </row>
    <row r="177" spans="82:87">
      <c r="CD177" s="228"/>
      <c r="CE177" s="296"/>
      <c r="CF177" s="229"/>
      <c r="CG177" s="229"/>
      <c r="CH177" s="229" t="s">
        <v>369</v>
      </c>
      <c r="CI177" s="232">
        <v>46.8</v>
      </c>
    </row>
    <row r="178" spans="82:87">
      <c r="CD178" s="228"/>
      <c r="CE178" s="296"/>
      <c r="CF178" s="229"/>
      <c r="CG178" s="229" t="s">
        <v>299</v>
      </c>
      <c r="CH178" s="229" t="s">
        <v>300</v>
      </c>
      <c r="CI178" s="232">
        <v>14.1</v>
      </c>
    </row>
    <row r="179" spans="82:87">
      <c r="CD179" s="228"/>
      <c r="CE179" s="296"/>
      <c r="CF179" s="229"/>
      <c r="CG179" s="229"/>
      <c r="CH179" s="229" t="s">
        <v>301</v>
      </c>
      <c r="CI179" s="232">
        <v>7.5</v>
      </c>
    </row>
    <row r="180" spans="82:87">
      <c r="CD180" s="228"/>
      <c r="CE180" s="296"/>
      <c r="CF180" s="229"/>
      <c r="CG180" s="229"/>
      <c r="CH180" s="229" t="s">
        <v>302</v>
      </c>
      <c r="CI180" s="232">
        <v>16.100000000000001</v>
      </c>
    </row>
    <row r="181" spans="82:87">
      <c r="CD181" s="228"/>
      <c r="CE181" s="296"/>
      <c r="CF181" s="229"/>
      <c r="CG181" s="229"/>
      <c r="CH181" s="229" t="s">
        <v>303</v>
      </c>
      <c r="CI181" s="232">
        <v>20</v>
      </c>
    </row>
    <row r="182" spans="82:87">
      <c r="CD182" s="228"/>
      <c r="CE182" s="296"/>
      <c r="CF182" s="229"/>
      <c r="CG182" s="229"/>
      <c r="CH182" s="229" t="s">
        <v>304</v>
      </c>
      <c r="CI182" s="232">
        <v>12.5</v>
      </c>
    </row>
    <row r="183" spans="82:87">
      <c r="CD183" s="228"/>
      <c r="CE183" s="296"/>
      <c r="CF183" s="229"/>
      <c r="CG183" s="229" t="s">
        <v>305</v>
      </c>
      <c r="CH183" s="229" t="s">
        <v>306</v>
      </c>
      <c r="CI183" s="232">
        <v>20.7</v>
      </c>
    </row>
    <row r="184" spans="82:87">
      <c r="CD184" s="228"/>
      <c r="CE184" s="296"/>
      <c r="CF184" s="229"/>
      <c r="CG184" s="229"/>
      <c r="CH184" s="229" t="s">
        <v>307</v>
      </c>
      <c r="CI184" s="232">
        <v>15</v>
      </c>
    </row>
    <row r="185" spans="82:87">
      <c r="CD185" s="228"/>
      <c r="CE185" s="296"/>
      <c r="CF185" s="229"/>
      <c r="CG185" s="229"/>
      <c r="CH185" s="229" t="s">
        <v>308</v>
      </c>
      <c r="CI185" s="232">
        <v>73.599999999999994</v>
      </c>
    </row>
    <row r="186" spans="82:87">
      <c r="CD186" s="228"/>
      <c r="CE186" s="296"/>
      <c r="CF186" s="229"/>
      <c r="CG186" s="229" t="s">
        <v>309</v>
      </c>
      <c r="CH186" s="229" t="s">
        <v>392</v>
      </c>
      <c r="CI186" s="232">
        <v>0</v>
      </c>
    </row>
    <row r="187" spans="82:87">
      <c r="CD187" s="228"/>
      <c r="CE187" s="296"/>
      <c r="CF187" s="229"/>
      <c r="CG187" s="229"/>
      <c r="CH187" s="229" t="s">
        <v>310</v>
      </c>
      <c r="CI187" s="232">
        <v>10</v>
      </c>
    </row>
    <row r="188" spans="82:87">
      <c r="CD188" s="228"/>
      <c r="CE188" s="296"/>
      <c r="CF188" s="229"/>
      <c r="CG188" s="229" t="s">
        <v>311</v>
      </c>
      <c r="CH188" s="229" t="s">
        <v>312</v>
      </c>
      <c r="CI188" s="232">
        <v>11.7</v>
      </c>
    </row>
    <row r="189" spans="82:87">
      <c r="CD189" s="228"/>
      <c r="CE189" s="296"/>
      <c r="CF189" s="229"/>
      <c r="CG189" s="229" t="s">
        <v>313</v>
      </c>
      <c r="CH189" s="229" t="s">
        <v>314</v>
      </c>
      <c r="CI189" s="232">
        <v>15</v>
      </c>
    </row>
    <row r="190" spans="82:87">
      <c r="CD190" s="228"/>
      <c r="CE190" s="296"/>
      <c r="CF190" s="229"/>
      <c r="CG190" s="229" t="s">
        <v>315</v>
      </c>
      <c r="CH190" s="229" t="s">
        <v>316</v>
      </c>
      <c r="CI190" s="232">
        <v>9.6</v>
      </c>
    </row>
    <row r="191" spans="82:87">
      <c r="CD191" s="228"/>
      <c r="CE191" s="296"/>
      <c r="CF191" s="229"/>
      <c r="CG191" s="229" t="s">
        <v>317</v>
      </c>
      <c r="CH191" s="229" t="s">
        <v>318</v>
      </c>
      <c r="CI191" s="232">
        <v>18.399999999999999</v>
      </c>
    </row>
    <row r="192" spans="82:87">
      <c r="CD192" s="228"/>
      <c r="CE192" s="296"/>
      <c r="CF192" s="229"/>
      <c r="CG192" s="229"/>
      <c r="CH192" s="229" t="s">
        <v>319</v>
      </c>
      <c r="CI192" s="232">
        <v>32.200000000000003</v>
      </c>
    </row>
    <row r="193" spans="82:87">
      <c r="CD193" s="228"/>
      <c r="CE193" s="296"/>
      <c r="CF193" s="229"/>
      <c r="CG193" s="229"/>
      <c r="CH193" s="229" t="s">
        <v>320</v>
      </c>
      <c r="CI193" s="232">
        <v>14.1</v>
      </c>
    </row>
    <row r="194" spans="82:87">
      <c r="CD194" s="228"/>
      <c r="CE194" s="296"/>
      <c r="CF194" s="229"/>
      <c r="CG194" s="229"/>
      <c r="CH194" s="229" t="s">
        <v>321</v>
      </c>
      <c r="CI194" s="232">
        <v>20</v>
      </c>
    </row>
    <row r="195" spans="82:87">
      <c r="CD195" s="228"/>
      <c r="CE195" s="296"/>
      <c r="CF195" s="229"/>
      <c r="CG195" s="229"/>
      <c r="CH195" s="229" t="s">
        <v>322</v>
      </c>
      <c r="CI195" s="232">
        <v>34.5</v>
      </c>
    </row>
    <row r="196" spans="82:87">
      <c r="CD196" s="228"/>
      <c r="CE196" s="296"/>
      <c r="CF196" s="229"/>
      <c r="CG196" s="229" t="s">
        <v>323</v>
      </c>
      <c r="CH196" s="229" t="s">
        <v>393</v>
      </c>
      <c r="CI196" s="232">
        <v>9</v>
      </c>
    </row>
    <row r="197" spans="82:87">
      <c r="CD197" s="228"/>
      <c r="CE197" s="296"/>
      <c r="CF197" s="229"/>
      <c r="CG197" s="229"/>
      <c r="CH197" s="229" t="s">
        <v>324</v>
      </c>
      <c r="CI197" s="232">
        <v>20</v>
      </c>
    </row>
    <row r="198" spans="82:87">
      <c r="CD198" s="228"/>
      <c r="CE198" s="296"/>
      <c r="CF198" s="229"/>
      <c r="CG198" s="229"/>
      <c r="CH198" s="229" t="s">
        <v>325</v>
      </c>
      <c r="CI198" s="232">
        <v>20</v>
      </c>
    </row>
    <row r="199" spans="82:87">
      <c r="CD199" s="228"/>
      <c r="CE199" s="296"/>
      <c r="CF199" s="229"/>
      <c r="CG199" s="229"/>
      <c r="CH199" s="229" t="s">
        <v>326</v>
      </c>
      <c r="CI199" s="232">
        <v>30</v>
      </c>
    </row>
    <row r="200" spans="82:87">
      <c r="CD200" s="228"/>
      <c r="CE200" s="296"/>
      <c r="CF200" s="229"/>
      <c r="CG200" s="229"/>
      <c r="CH200" s="229" t="s">
        <v>327</v>
      </c>
      <c r="CI200" s="232">
        <v>28.5</v>
      </c>
    </row>
    <row r="201" spans="82:87">
      <c r="CD201" s="228"/>
      <c r="CE201" s="296"/>
      <c r="CF201" s="229"/>
      <c r="CG201" s="229" t="s">
        <v>328</v>
      </c>
      <c r="CH201" s="229" t="s">
        <v>329</v>
      </c>
      <c r="CI201" s="232">
        <v>18</v>
      </c>
    </row>
    <row r="202" spans="82:87">
      <c r="CD202" s="228"/>
      <c r="CE202" s="296"/>
      <c r="CF202" s="229"/>
      <c r="CG202" s="229"/>
      <c r="CH202" s="229" t="s">
        <v>330</v>
      </c>
      <c r="CI202" s="232">
        <v>9.1999999999999993</v>
      </c>
    </row>
    <row r="203" spans="82:87">
      <c r="CD203" s="228"/>
      <c r="CE203" s="296"/>
      <c r="CF203" s="229"/>
      <c r="CG203" s="229"/>
      <c r="CH203" s="229" t="s">
        <v>331</v>
      </c>
      <c r="CI203" s="232">
        <v>27.6</v>
      </c>
    </row>
    <row r="204" spans="82:87">
      <c r="CD204" s="228"/>
      <c r="CE204" s="296"/>
      <c r="CF204" s="229"/>
      <c r="CG204" s="229" t="s">
        <v>332</v>
      </c>
      <c r="CH204" s="229" t="s">
        <v>333</v>
      </c>
      <c r="CI204" s="232">
        <v>9</v>
      </c>
    </row>
    <row r="205" spans="82:87">
      <c r="CD205" s="228"/>
      <c r="CE205" s="296"/>
      <c r="CF205" s="229"/>
      <c r="CG205" s="229"/>
      <c r="CH205" s="229" t="s">
        <v>334</v>
      </c>
      <c r="CI205" s="232">
        <v>7.8</v>
      </c>
    </row>
    <row r="206" spans="82:87">
      <c r="CD206" s="228"/>
      <c r="CE206" s="296"/>
      <c r="CF206" s="229"/>
      <c r="CG206" s="229"/>
      <c r="CH206" s="229" t="s">
        <v>335</v>
      </c>
      <c r="CI206" s="232">
        <v>10.6</v>
      </c>
    </row>
    <row r="207" spans="82:87">
      <c r="CD207" s="228"/>
      <c r="CE207" s="296"/>
      <c r="CF207" s="229"/>
      <c r="CG207" s="229" t="s">
        <v>336</v>
      </c>
      <c r="CH207" s="229" t="s">
        <v>337</v>
      </c>
      <c r="CI207" s="232">
        <v>13.8</v>
      </c>
    </row>
    <row r="208" spans="82:87">
      <c r="CD208" s="228"/>
      <c r="CE208" s="296"/>
      <c r="CF208" s="229"/>
      <c r="CG208" s="229"/>
      <c r="CH208" s="229" t="s">
        <v>338</v>
      </c>
      <c r="CI208" s="232">
        <v>15</v>
      </c>
    </row>
    <row r="209" spans="82:90">
      <c r="CD209" s="228"/>
      <c r="CE209" s="296"/>
      <c r="CF209" s="229"/>
      <c r="CG209" s="229"/>
      <c r="CH209" s="229" t="s">
        <v>339</v>
      </c>
      <c r="CI209" s="232">
        <v>12.5</v>
      </c>
    </row>
    <row r="210" spans="82:90">
      <c r="CD210" s="228"/>
      <c r="CE210" s="296"/>
      <c r="CF210" s="229"/>
      <c r="CG210" s="229"/>
      <c r="CH210" s="229" t="s">
        <v>340</v>
      </c>
      <c r="CI210" s="232">
        <v>7.05</v>
      </c>
    </row>
    <row r="211" spans="82:90">
      <c r="CD211" s="228"/>
      <c r="CE211" s="296"/>
      <c r="CF211" s="229"/>
      <c r="CG211" s="229"/>
      <c r="CH211" s="229" t="s">
        <v>341</v>
      </c>
      <c r="CI211" s="232">
        <v>15</v>
      </c>
      <c r="CK211" s="306" t="s">
        <v>372</v>
      </c>
      <c r="CL211" s="306" t="s">
        <v>375</v>
      </c>
    </row>
    <row r="212" spans="82:90" ht="15.75" thickBot="1">
      <c r="CD212" s="301"/>
      <c r="CE212" s="302"/>
      <c r="CF212" s="303"/>
      <c r="CG212" s="303"/>
      <c r="CH212" s="303" t="s">
        <v>342</v>
      </c>
      <c r="CI212" s="304">
        <v>13.8</v>
      </c>
      <c r="CK212" s="307">
        <f>SUM(CI159:CI212)</f>
        <v>1088.9000000000001</v>
      </c>
      <c r="CL212" s="307">
        <f>SUM(CL158,CK212)</f>
        <v>5148.5209999999997</v>
      </c>
    </row>
    <row r="213" spans="82:90">
      <c r="CD213" s="237" t="s">
        <v>9</v>
      </c>
      <c r="CE213" s="238" t="s">
        <v>1</v>
      </c>
      <c r="CF213" s="238" t="s">
        <v>2</v>
      </c>
      <c r="CG213" s="238" t="s">
        <v>410</v>
      </c>
      <c r="CH213" s="238" t="s">
        <v>411</v>
      </c>
      <c r="CI213" s="239">
        <v>14</v>
      </c>
    </row>
    <row r="214" spans="82:90">
      <c r="CD214" s="228"/>
      <c r="CE214" s="229"/>
      <c r="CF214" s="229" t="s">
        <v>3</v>
      </c>
      <c r="CG214" s="229" t="s">
        <v>429</v>
      </c>
      <c r="CH214" s="229" t="s">
        <v>430</v>
      </c>
      <c r="CI214" s="232">
        <v>10</v>
      </c>
    </row>
    <row r="215" spans="82:90">
      <c r="CD215" s="228"/>
      <c r="CE215" s="229"/>
      <c r="CF215" s="229"/>
      <c r="CG215" s="229" t="s">
        <v>412</v>
      </c>
      <c r="CH215" s="229" t="s">
        <v>412</v>
      </c>
      <c r="CI215" s="232">
        <v>119</v>
      </c>
    </row>
    <row r="216" spans="82:90">
      <c r="CD216" s="228"/>
      <c r="CE216" s="229"/>
      <c r="CF216" s="229"/>
      <c r="CG216" s="229" t="s">
        <v>413</v>
      </c>
      <c r="CH216" s="229" t="s">
        <v>414</v>
      </c>
      <c r="CI216" s="232">
        <v>95</v>
      </c>
    </row>
    <row r="217" spans="82:90">
      <c r="CD217" s="228"/>
      <c r="CE217" s="229"/>
      <c r="CF217" s="229" t="s">
        <v>5</v>
      </c>
      <c r="CG217" s="229" t="s">
        <v>415</v>
      </c>
      <c r="CH217" s="229" t="s">
        <v>416</v>
      </c>
      <c r="CI217" s="232">
        <v>8</v>
      </c>
    </row>
    <row r="218" spans="82:90">
      <c r="CD218" s="234"/>
      <c r="CE218" s="297"/>
      <c r="CF218" s="235"/>
      <c r="CG218" s="235" t="s">
        <v>432</v>
      </c>
      <c r="CH218" s="235" t="s">
        <v>433</v>
      </c>
      <c r="CI218" s="236">
        <v>4.9000000000000004</v>
      </c>
    </row>
    <row r="219" spans="82:90">
      <c r="CD219" s="234"/>
      <c r="CE219" s="297"/>
      <c r="CF219" s="235"/>
      <c r="CG219" s="235" t="s">
        <v>417</v>
      </c>
      <c r="CH219" s="235" t="s">
        <v>417</v>
      </c>
      <c r="CI219" s="236">
        <v>95</v>
      </c>
    </row>
    <row r="220" spans="82:90">
      <c r="CD220" s="234"/>
      <c r="CE220" s="297"/>
      <c r="CF220" s="235"/>
      <c r="CG220" s="235" t="s">
        <v>144</v>
      </c>
      <c r="CH220" s="235" t="s">
        <v>423</v>
      </c>
      <c r="CI220" s="236">
        <v>3.9</v>
      </c>
    </row>
    <row r="221" spans="82:90">
      <c r="CD221" s="234"/>
      <c r="CE221" s="297"/>
      <c r="CF221" s="235"/>
      <c r="CG221" s="235" t="s">
        <v>147</v>
      </c>
      <c r="CH221" s="235" t="s">
        <v>424</v>
      </c>
      <c r="CI221" s="236">
        <v>7.98</v>
      </c>
    </row>
    <row r="222" spans="82:90">
      <c r="CD222" s="234"/>
      <c r="CE222" s="297"/>
      <c r="CF222" s="235"/>
      <c r="CG222" s="235"/>
      <c r="CH222" s="235" t="s">
        <v>425</v>
      </c>
      <c r="CI222" s="236">
        <v>5</v>
      </c>
    </row>
    <row r="223" spans="82:90">
      <c r="CD223" s="234"/>
      <c r="CE223" s="297"/>
      <c r="CF223" s="235" t="s">
        <v>6</v>
      </c>
      <c r="CG223" s="235" t="s">
        <v>204</v>
      </c>
      <c r="CH223" s="235" t="s">
        <v>426</v>
      </c>
      <c r="CI223" s="236">
        <v>4</v>
      </c>
      <c r="CK223" s="344" t="s">
        <v>409</v>
      </c>
    </row>
    <row r="224" spans="82:90" ht="15.75" thickBot="1">
      <c r="CD224" s="234"/>
      <c r="CE224" s="297"/>
      <c r="CF224" s="235"/>
      <c r="CG224" s="235" t="s">
        <v>427</v>
      </c>
      <c r="CH224" s="235" t="s">
        <v>428</v>
      </c>
      <c r="CI224" s="236">
        <v>4</v>
      </c>
      <c r="CK224" s="307">
        <f>SUM(CI213:CI224)</f>
        <v>370.78</v>
      </c>
    </row>
    <row r="225" spans="82:90">
      <c r="CD225" s="237" t="s">
        <v>9</v>
      </c>
      <c r="CE225" s="298" t="s">
        <v>8</v>
      </c>
      <c r="CF225" s="238" t="s">
        <v>8</v>
      </c>
      <c r="CG225" s="342" t="s">
        <v>354</v>
      </c>
      <c r="CH225" s="342" t="s">
        <v>355</v>
      </c>
      <c r="CI225" s="343">
        <v>5.72</v>
      </c>
    </row>
    <row r="226" spans="82:90">
      <c r="CD226" s="234"/>
      <c r="CE226" s="297"/>
      <c r="CF226" s="235"/>
      <c r="CG226" s="235" t="s">
        <v>276</v>
      </c>
      <c r="CH226" s="235" t="s">
        <v>356</v>
      </c>
      <c r="CI226" s="236">
        <v>6</v>
      </c>
    </row>
    <row r="227" spans="82:90">
      <c r="CD227" s="234"/>
      <c r="CE227" s="297"/>
      <c r="CF227" s="235"/>
      <c r="CG227" s="235" t="s">
        <v>357</v>
      </c>
      <c r="CH227" s="235" t="s">
        <v>358</v>
      </c>
      <c r="CI227" s="236">
        <v>16.920000000000002</v>
      </c>
    </row>
    <row r="228" spans="82:90">
      <c r="CD228" s="234"/>
      <c r="CE228" s="297"/>
      <c r="CF228" s="235"/>
      <c r="CG228" s="235"/>
      <c r="CH228" s="235" t="s">
        <v>359</v>
      </c>
      <c r="CI228" s="236">
        <v>25.2</v>
      </c>
    </row>
    <row r="229" spans="82:90">
      <c r="CD229" s="234"/>
      <c r="CE229" s="297"/>
      <c r="CF229" s="235"/>
      <c r="CG229" s="235"/>
      <c r="CH229" s="235" t="s">
        <v>360</v>
      </c>
      <c r="CI229" s="236">
        <v>20.7</v>
      </c>
    </row>
    <row r="230" spans="82:90">
      <c r="CD230" s="234"/>
      <c r="CE230" s="297"/>
      <c r="CF230" s="235"/>
      <c r="CG230" s="235" t="s">
        <v>328</v>
      </c>
      <c r="CH230" s="235" t="s">
        <v>361</v>
      </c>
      <c r="CI230" s="236">
        <v>29.81</v>
      </c>
    </row>
    <row r="231" spans="82:90">
      <c r="CD231" s="234"/>
      <c r="CE231" s="297"/>
      <c r="CF231" s="235"/>
      <c r="CG231" s="235"/>
      <c r="CH231" s="235" t="s">
        <v>362</v>
      </c>
      <c r="CI231" s="236">
        <v>5.39</v>
      </c>
      <c r="CK231" s="306" t="s">
        <v>374</v>
      </c>
      <c r="CL231" s="346" t="s">
        <v>431</v>
      </c>
    </row>
    <row r="232" spans="82:90" ht="15.75" thickBot="1">
      <c r="CD232" s="230"/>
      <c r="CE232" s="299"/>
      <c r="CF232" s="231"/>
      <c r="CG232" s="231" t="s">
        <v>363</v>
      </c>
      <c r="CH232" s="231" t="s">
        <v>364</v>
      </c>
      <c r="CI232" s="233">
        <v>8.5</v>
      </c>
      <c r="CK232" s="307">
        <f>SUM(CI225:CI232)</f>
        <v>118.24000000000001</v>
      </c>
      <c r="CL232" s="307">
        <f>SUM(CK224,CK232)</f>
        <v>489.02</v>
      </c>
    </row>
  </sheetData>
  <mergeCells count="11">
    <mergeCell ref="A1:BI1"/>
    <mergeCell ref="CD2:CI2"/>
    <mergeCell ref="W2:AA2"/>
    <mergeCell ref="AB2:AR2"/>
    <mergeCell ref="A2:B2"/>
    <mergeCell ref="C2:G2"/>
    <mergeCell ref="H2:L2"/>
    <mergeCell ref="M2:Q2"/>
    <mergeCell ref="R2:V2"/>
    <mergeCell ref="AS2:BI2"/>
    <mergeCell ref="BJ2:BZ2"/>
  </mergeCells>
  <pageMargins left="0.7" right="0.7" top="0.75" bottom="0.75" header="0.3" footer="0.3"/>
  <pageSetup paperSize="9" scal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73"/>
  <sheetViews>
    <sheetView showGridLines="0" topLeftCell="A147" workbookViewId="0">
      <selection activeCell="A150" sqref="A150:B151"/>
    </sheetView>
  </sheetViews>
  <sheetFormatPr defaultRowHeight="14.25"/>
  <cols>
    <col min="1" max="1" width="4.875" bestFit="1" customWidth="1"/>
    <col min="2" max="2" width="5" bestFit="1" customWidth="1"/>
    <col min="3" max="4" width="11.125" bestFit="1" customWidth="1"/>
    <col min="5" max="5" width="10.125" bestFit="1" customWidth="1"/>
    <col min="6" max="7" width="8.625" bestFit="1" customWidth="1"/>
    <col min="8" max="8" width="5.125" bestFit="1" customWidth="1"/>
    <col min="9" max="10" width="8.625" bestFit="1" customWidth="1"/>
    <col min="11" max="11" width="6.625" bestFit="1" customWidth="1"/>
    <col min="12" max="12" width="8.625" bestFit="1" customWidth="1"/>
    <col min="13" max="13" width="7.625" bestFit="1" customWidth="1"/>
    <col min="14" max="15" width="6.125" bestFit="1" customWidth="1"/>
    <col min="16" max="17" width="6" bestFit="1" customWidth="1"/>
    <col min="18" max="18" width="5.125" bestFit="1" customWidth="1"/>
    <col min="19" max="19" width="6" bestFit="1" customWidth="1"/>
    <col min="20" max="21" width="5.625" bestFit="1" customWidth="1"/>
    <col min="22" max="22" width="5.125" bestFit="1" customWidth="1"/>
    <col min="23" max="23" width="5.625" bestFit="1" customWidth="1"/>
    <col min="24" max="25" width="2.625" customWidth="1"/>
    <col min="26" max="26" width="4.875" bestFit="1" customWidth="1"/>
    <col min="27" max="27" width="5" bestFit="1" customWidth="1"/>
    <col min="28" max="29" width="11.125" bestFit="1" customWidth="1"/>
    <col min="30" max="30" width="10.125" bestFit="1" customWidth="1"/>
    <col min="31" max="32" width="8.625" bestFit="1" customWidth="1"/>
    <col min="33" max="33" width="5.125" bestFit="1" customWidth="1"/>
    <col min="34" max="35" width="8.625" bestFit="1" customWidth="1"/>
    <col min="36" max="36" width="6.625" bestFit="1" customWidth="1"/>
    <col min="37" max="37" width="8.625" bestFit="1" customWidth="1"/>
    <col min="38" max="38" width="7.625" bestFit="1" customWidth="1"/>
    <col min="39" max="40" width="6.125" bestFit="1" customWidth="1"/>
    <col min="41" max="42" width="6" bestFit="1" customWidth="1"/>
    <col min="43" max="44" width="5.125" bestFit="1" customWidth="1"/>
    <col min="45" max="46" width="5.625" bestFit="1" customWidth="1"/>
    <col min="47" max="47" width="5.125" bestFit="1" customWidth="1"/>
    <col min="48" max="48" width="5.625" bestFit="1" customWidth="1"/>
    <col min="49" max="50" width="2.625" customWidth="1"/>
    <col min="51" max="52" width="5.625" customWidth="1"/>
    <col min="53" max="54" width="10.125" bestFit="1" customWidth="1"/>
    <col min="55" max="57" width="8.625" bestFit="1" customWidth="1"/>
    <col min="58" max="58" width="5.125" bestFit="1" customWidth="1"/>
    <col min="59" max="60" width="8.625" bestFit="1" customWidth="1"/>
    <col min="61" max="61" width="6.625" bestFit="1" customWidth="1"/>
    <col min="62" max="62" width="7.625" bestFit="1" customWidth="1"/>
    <col min="63" max="63" width="6.625" bestFit="1" customWidth="1"/>
    <col min="64" max="67" width="6.125" bestFit="1" customWidth="1"/>
    <col min="68" max="68" width="5.125" bestFit="1" customWidth="1"/>
    <col min="69" max="70" width="6.125" bestFit="1" customWidth="1"/>
    <col min="71" max="71" width="5.625" bestFit="1" customWidth="1"/>
    <col min="72" max="72" width="5.125" bestFit="1" customWidth="1"/>
    <col min="73" max="73" width="5.625" bestFit="1" customWidth="1"/>
    <col min="74" max="75" width="2.625" customWidth="1"/>
    <col min="76" max="77" width="5.625" customWidth="1"/>
    <col min="78" max="79" width="8.625" bestFit="1" customWidth="1"/>
    <col min="80" max="82" width="7.625" bestFit="1" customWidth="1"/>
    <col min="83" max="83" width="4.625" customWidth="1"/>
    <col min="84" max="85" width="6.625" bestFit="1" customWidth="1"/>
    <col min="86" max="86" width="5.625" bestFit="1" customWidth="1"/>
    <col min="87" max="87" width="6.625" bestFit="1" customWidth="1"/>
    <col min="88" max="88" width="5.625" bestFit="1" customWidth="1"/>
    <col min="89" max="89" width="7.125" bestFit="1" customWidth="1"/>
    <col min="90" max="92" width="6" bestFit="1" customWidth="1"/>
    <col min="93" max="94" width="5.125" bestFit="1" customWidth="1"/>
    <col min="95" max="96" width="5.625" bestFit="1" customWidth="1"/>
    <col min="97" max="97" width="5.125" bestFit="1" customWidth="1"/>
    <col min="98" max="98" width="5.625" bestFit="1" customWidth="1"/>
    <col min="99" max="100" width="2.625" customWidth="1"/>
    <col min="101" max="102" width="5.625" customWidth="1"/>
    <col min="103" max="104" width="8.625" bestFit="1" customWidth="1"/>
    <col min="105" max="107" width="7.625" bestFit="1" customWidth="1"/>
    <col min="108" max="108" width="4.625" customWidth="1"/>
    <col min="109" max="110" width="6.625" bestFit="1" customWidth="1"/>
    <col min="111" max="111" width="5.625" bestFit="1" customWidth="1"/>
    <col min="112" max="112" width="6.625" bestFit="1" customWidth="1"/>
    <col min="113" max="113" width="5.625" bestFit="1" customWidth="1"/>
    <col min="114" max="114" width="7.125" bestFit="1" customWidth="1"/>
    <col min="115" max="117" width="6" bestFit="1" customWidth="1"/>
    <col min="118" max="119" width="5.125" bestFit="1" customWidth="1"/>
    <col min="120" max="121" width="5.625" bestFit="1" customWidth="1"/>
    <col min="122" max="122" width="5.125" bestFit="1" customWidth="1"/>
    <col min="123" max="123" width="5.625" bestFit="1" customWidth="1"/>
    <col min="124" max="125" width="2.625" customWidth="1"/>
    <col min="126" max="127" width="5.625" customWidth="1"/>
    <col min="128" max="129" width="8.625" bestFit="1" customWidth="1"/>
    <col min="130" max="132" width="6.625" bestFit="1" customWidth="1"/>
    <col min="133" max="133" width="4.625" customWidth="1"/>
    <col min="134" max="135" width="6.625" bestFit="1" customWidth="1"/>
    <col min="136" max="136" width="5.625" bestFit="1" customWidth="1"/>
    <col min="137" max="137" width="6.625" bestFit="1" customWidth="1"/>
    <col min="138" max="138" width="5.625" bestFit="1" customWidth="1"/>
    <col min="139" max="139" width="7.125" bestFit="1" customWidth="1"/>
    <col min="140" max="142" width="6" bestFit="1" customWidth="1"/>
    <col min="143" max="144" width="5.125" bestFit="1" customWidth="1"/>
    <col min="145" max="146" width="5.625" bestFit="1" customWidth="1"/>
    <col min="147" max="147" width="5.125" bestFit="1" customWidth="1"/>
    <col min="148" max="148" width="5.625" bestFit="1" customWidth="1"/>
  </cols>
  <sheetData>
    <row r="2" spans="1:73" ht="15" thickBot="1"/>
    <row r="3" spans="1:73" ht="16.350000000000001" customHeight="1" thickBot="1">
      <c r="A3" s="383" t="s">
        <v>63</v>
      </c>
      <c r="B3" s="384"/>
      <c r="C3" s="387" t="s">
        <v>61</v>
      </c>
      <c r="D3" s="381"/>
      <c r="E3" s="381"/>
      <c r="F3" s="381"/>
      <c r="G3" s="381"/>
      <c r="H3" s="381"/>
      <c r="I3" s="381"/>
      <c r="J3" s="381"/>
      <c r="K3" s="381"/>
      <c r="L3" s="381"/>
      <c r="M3" s="388"/>
      <c r="N3" s="381" t="s">
        <v>62</v>
      </c>
      <c r="O3" s="381"/>
      <c r="P3" s="381"/>
      <c r="Q3" s="381"/>
      <c r="R3" s="381"/>
      <c r="S3" s="381"/>
      <c r="T3" s="381"/>
      <c r="U3" s="381"/>
      <c r="V3" s="381"/>
      <c r="W3" s="382"/>
      <c r="Z3" s="383" t="s">
        <v>64</v>
      </c>
      <c r="AA3" s="384"/>
      <c r="AB3" s="387" t="s">
        <v>61</v>
      </c>
      <c r="AC3" s="381"/>
      <c r="AD3" s="381"/>
      <c r="AE3" s="381"/>
      <c r="AF3" s="381"/>
      <c r="AG3" s="381"/>
      <c r="AH3" s="381"/>
      <c r="AI3" s="381"/>
      <c r="AJ3" s="381"/>
      <c r="AK3" s="381"/>
      <c r="AL3" s="388"/>
      <c r="AM3" s="381" t="s">
        <v>62</v>
      </c>
      <c r="AN3" s="381"/>
      <c r="AO3" s="381"/>
      <c r="AP3" s="381"/>
      <c r="AQ3" s="381"/>
      <c r="AR3" s="381"/>
      <c r="AS3" s="381"/>
      <c r="AT3" s="381"/>
      <c r="AU3" s="381"/>
      <c r="AV3" s="382"/>
      <c r="AY3" s="383" t="s">
        <v>65</v>
      </c>
      <c r="AZ3" s="384"/>
      <c r="BA3" s="387" t="s">
        <v>61</v>
      </c>
      <c r="BB3" s="381"/>
      <c r="BC3" s="381"/>
      <c r="BD3" s="381"/>
      <c r="BE3" s="381"/>
      <c r="BF3" s="381"/>
      <c r="BG3" s="381"/>
      <c r="BH3" s="381"/>
      <c r="BI3" s="381"/>
      <c r="BJ3" s="381"/>
      <c r="BK3" s="388"/>
      <c r="BL3" s="381" t="s">
        <v>62</v>
      </c>
      <c r="BM3" s="381"/>
      <c r="BN3" s="381"/>
      <c r="BO3" s="381"/>
      <c r="BP3" s="381"/>
      <c r="BQ3" s="381"/>
      <c r="BR3" s="381"/>
      <c r="BS3" s="381"/>
      <c r="BT3" s="381"/>
      <c r="BU3" s="382"/>
    </row>
    <row r="4" spans="1:73" ht="66.75" thickBot="1">
      <c r="A4" s="385"/>
      <c r="B4" s="386"/>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385"/>
      <c r="AA4" s="386"/>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385"/>
      <c r="AZ4" s="386"/>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378">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378">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378">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379"/>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379"/>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379"/>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379"/>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379"/>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379"/>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ht="15">
      <c r="A8" s="379"/>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379"/>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379"/>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379"/>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379"/>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379"/>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379"/>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379"/>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379"/>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379"/>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379"/>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379"/>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ht="15">
      <c r="A12" s="379"/>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379"/>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379"/>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379"/>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379"/>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379"/>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379"/>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379"/>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379"/>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379"/>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379"/>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379"/>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ht="15">
      <c r="A16" s="379"/>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379"/>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379"/>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379"/>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379"/>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379"/>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379"/>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379"/>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379"/>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379"/>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379"/>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379"/>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ht="15">
      <c r="A20" s="379"/>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379"/>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379"/>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5.75" thickBot="1">
      <c r="A21" s="380"/>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380"/>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380"/>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5" thickBot="1"/>
    <row r="24" spans="1:73" ht="16.350000000000001" customHeight="1" thickBot="1">
      <c r="A24" s="383" t="s">
        <v>63</v>
      </c>
      <c r="B24" s="384"/>
      <c r="C24" s="387" t="s">
        <v>61</v>
      </c>
      <c r="D24" s="381"/>
      <c r="E24" s="381"/>
      <c r="F24" s="381"/>
      <c r="G24" s="381"/>
      <c r="H24" s="381"/>
      <c r="I24" s="381"/>
      <c r="J24" s="381"/>
      <c r="K24" s="381"/>
      <c r="L24" s="381"/>
      <c r="M24" s="388"/>
      <c r="N24" s="381" t="s">
        <v>62</v>
      </c>
      <c r="O24" s="381"/>
      <c r="P24" s="381"/>
      <c r="Q24" s="381"/>
      <c r="R24" s="381"/>
      <c r="S24" s="381"/>
      <c r="T24" s="381"/>
      <c r="U24" s="381"/>
      <c r="V24" s="381"/>
      <c r="W24" s="382"/>
      <c r="Z24" s="383" t="s">
        <v>64</v>
      </c>
      <c r="AA24" s="384"/>
      <c r="AB24" s="387" t="s">
        <v>61</v>
      </c>
      <c r="AC24" s="381"/>
      <c r="AD24" s="381"/>
      <c r="AE24" s="381"/>
      <c r="AF24" s="381"/>
      <c r="AG24" s="381"/>
      <c r="AH24" s="381"/>
      <c r="AI24" s="381"/>
      <c r="AJ24" s="381"/>
      <c r="AK24" s="381"/>
      <c r="AL24" s="388"/>
      <c r="AM24" s="381" t="s">
        <v>62</v>
      </c>
      <c r="AN24" s="381"/>
      <c r="AO24" s="381"/>
      <c r="AP24" s="381"/>
      <c r="AQ24" s="381"/>
      <c r="AR24" s="381"/>
      <c r="AS24" s="381"/>
      <c r="AT24" s="381"/>
      <c r="AU24" s="381"/>
      <c r="AV24" s="382"/>
      <c r="AY24" s="383" t="s">
        <v>65</v>
      </c>
      <c r="AZ24" s="384"/>
      <c r="BA24" s="387" t="s">
        <v>61</v>
      </c>
      <c r="BB24" s="381"/>
      <c r="BC24" s="381"/>
      <c r="BD24" s="381"/>
      <c r="BE24" s="381"/>
      <c r="BF24" s="381"/>
      <c r="BG24" s="381"/>
      <c r="BH24" s="381"/>
      <c r="BI24" s="381"/>
      <c r="BJ24" s="381"/>
      <c r="BK24" s="388"/>
      <c r="BL24" s="381" t="s">
        <v>62</v>
      </c>
      <c r="BM24" s="381"/>
      <c r="BN24" s="381"/>
      <c r="BO24" s="381"/>
      <c r="BP24" s="381"/>
      <c r="BQ24" s="381"/>
      <c r="BR24" s="381"/>
      <c r="BS24" s="381"/>
      <c r="BT24" s="381"/>
      <c r="BU24" s="382"/>
    </row>
    <row r="25" spans="1:73" ht="66.75" thickBot="1">
      <c r="A25" s="385"/>
      <c r="B25" s="386"/>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385"/>
      <c r="AA25" s="386"/>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385"/>
      <c r="AZ25" s="386"/>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378">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378">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378">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379"/>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379"/>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379"/>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379"/>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379"/>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379"/>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ht="15">
      <c r="A29" s="379"/>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379"/>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379"/>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379"/>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379"/>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379"/>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379"/>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379"/>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379"/>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379"/>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379"/>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379"/>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ht="15">
      <c r="A33" s="379"/>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379"/>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379"/>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379"/>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379"/>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379"/>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379"/>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379"/>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379"/>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379"/>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379"/>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379"/>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ht="15">
      <c r="A37" s="379"/>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379"/>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379"/>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379"/>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379"/>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379"/>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379"/>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379"/>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379"/>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379"/>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379"/>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379"/>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ht="15">
      <c r="A41" s="379"/>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379"/>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379"/>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5.75" thickBot="1">
      <c r="A42" s="380"/>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380"/>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380"/>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5" thickBot="1"/>
    <row r="45" spans="1:73" ht="16.350000000000001" customHeight="1" thickBot="1">
      <c r="A45" s="383" t="s">
        <v>63</v>
      </c>
      <c r="B45" s="384"/>
      <c r="C45" s="387" t="s">
        <v>61</v>
      </c>
      <c r="D45" s="381"/>
      <c r="E45" s="381"/>
      <c r="F45" s="381"/>
      <c r="G45" s="381"/>
      <c r="H45" s="381"/>
      <c r="I45" s="381"/>
      <c r="J45" s="381"/>
      <c r="K45" s="381"/>
      <c r="L45" s="381"/>
      <c r="M45" s="388"/>
      <c r="N45" s="381" t="s">
        <v>62</v>
      </c>
      <c r="O45" s="381"/>
      <c r="P45" s="381"/>
      <c r="Q45" s="381"/>
      <c r="R45" s="381"/>
      <c r="S45" s="381"/>
      <c r="T45" s="381"/>
      <c r="U45" s="381"/>
      <c r="V45" s="381"/>
      <c r="W45" s="382"/>
      <c r="Z45" s="383" t="s">
        <v>64</v>
      </c>
      <c r="AA45" s="384"/>
      <c r="AB45" s="387" t="s">
        <v>61</v>
      </c>
      <c r="AC45" s="381"/>
      <c r="AD45" s="381"/>
      <c r="AE45" s="381"/>
      <c r="AF45" s="381"/>
      <c r="AG45" s="381"/>
      <c r="AH45" s="381"/>
      <c r="AI45" s="381"/>
      <c r="AJ45" s="381"/>
      <c r="AK45" s="381"/>
      <c r="AL45" s="388"/>
      <c r="AM45" s="381" t="s">
        <v>62</v>
      </c>
      <c r="AN45" s="381"/>
      <c r="AO45" s="381"/>
      <c r="AP45" s="381"/>
      <c r="AQ45" s="381"/>
      <c r="AR45" s="381"/>
      <c r="AS45" s="381"/>
      <c r="AT45" s="381"/>
      <c r="AU45" s="381"/>
      <c r="AV45" s="382"/>
      <c r="AY45" s="383" t="s">
        <v>65</v>
      </c>
      <c r="AZ45" s="384"/>
      <c r="BA45" s="387" t="s">
        <v>61</v>
      </c>
      <c r="BB45" s="381"/>
      <c r="BC45" s="381"/>
      <c r="BD45" s="381"/>
      <c r="BE45" s="381"/>
      <c r="BF45" s="381"/>
      <c r="BG45" s="381"/>
      <c r="BH45" s="381"/>
      <c r="BI45" s="381"/>
      <c r="BJ45" s="381"/>
      <c r="BK45" s="388"/>
      <c r="BL45" s="381" t="s">
        <v>62</v>
      </c>
      <c r="BM45" s="381"/>
      <c r="BN45" s="381"/>
      <c r="BO45" s="381"/>
      <c r="BP45" s="381"/>
      <c r="BQ45" s="381"/>
      <c r="BR45" s="381"/>
      <c r="BS45" s="381"/>
      <c r="BT45" s="381"/>
      <c r="BU45" s="382"/>
    </row>
    <row r="46" spans="1:73" ht="66.75" thickBot="1">
      <c r="A46" s="385"/>
      <c r="B46" s="386"/>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385"/>
      <c r="AA46" s="386"/>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385"/>
      <c r="AZ46" s="386"/>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378">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378">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378">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379"/>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379"/>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379"/>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379"/>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379"/>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379"/>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ht="15">
      <c r="A50" s="379"/>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379"/>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379"/>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379"/>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379"/>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379"/>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379"/>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379"/>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379"/>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379"/>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379"/>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379"/>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ht="15">
      <c r="A54" s="379"/>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379"/>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379"/>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379"/>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379"/>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379"/>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379"/>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379"/>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379"/>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379"/>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379"/>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379"/>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ht="15">
      <c r="A58" s="379"/>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379"/>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379"/>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379"/>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379"/>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379"/>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379"/>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379"/>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379"/>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379"/>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379"/>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379"/>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ht="15">
      <c r="A62" s="379"/>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379"/>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379"/>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5.75" thickBot="1">
      <c r="A63" s="380"/>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380"/>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380"/>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5" thickBot="1"/>
    <row r="66" spans="1:148" ht="16.350000000000001" customHeight="1" thickBot="1">
      <c r="A66" s="383" t="s">
        <v>63</v>
      </c>
      <c r="B66" s="384"/>
      <c r="C66" s="387" t="s">
        <v>61</v>
      </c>
      <c r="D66" s="381"/>
      <c r="E66" s="381"/>
      <c r="F66" s="381"/>
      <c r="G66" s="381"/>
      <c r="H66" s="381"/>
      <c r="I66" s="381"/>
      <c r="J66" s="381"/>
      <c r="K66" s="381"/>
      <c r="L66" s="381"/>
      <c r="M66" s="388"/>
      <c r="N66" s="381" t="s">
        <v>62</v>
      </c>
      <c r="O66" s="381"/>
      <c r="P66" s="381"/>
      <c r="Q66" s="381"/>
      <c r="R66" s="381"/>
      <c r="S66" s="381"/>
      <c r="T66" s="381"/>
      <c r="U66" s="381"/>
      <c r="V66" s="381"/>
      <c r="W66" s="382"/>
      <c r="Z66" s="383" t="s">
        <v>64</v>
      </c>
      <c r="AA66" s="384"/>
      <c r="AB66" s="387" t="s">
        <v>61</v>
      </c>
      <c r="AC66" s="381"/>
      <c r="AD66" s="381"/>
      <c r="AE66" s="381"/>
      <c r="AF66" s="381"/>
      <c r="AG66" s="381"/>
      <c r="AH66" s="381"/>
      <c r="AI66" s="381"/>
      <c r="AJ66" s="381"/>
      <c r="AK66" s="381"/>
      <c r="AL66" s="388"/>
      <c r="AM66" s="381" t="s">
        <v>62</v>
      </c>
      <c r="AN66" s="381"/>
      <c r="AO66" s="381"/>
      <c r="AP66" s="381"/>
      <c r="AQ66" s="381"/>
      <c r="AR66" s="381"/>
      <c r="AS66" s="381"/>
      <c r="AT66" s="381"/>
      <c r="AU66" s="381"/>
      <c r="AV66" s="382"/>
      <c r="AY66" s="383" t="s">
        <v>65</v>
      </c>
      <c r="AZ66" s="384"/>
      <c r="BA66" s="387" t="s">
        <v>61</v>
      </c>
      <c r="BB66" s="381"/>
      <c r="BC66" s="381"/>
      <c r="BD66" s="381"/>
      <c r="BE66" s="381"/>
      <c r="BF66" s="381"/>
      <c r="BG66" s="381"/>
      <c r="BH66" s="381"/>
      <c r="BI66" s="381"/>
      <c r="BJ66" s="381"/>
      <c r="BK66" s="388"/>
      <c r="BL66" s="381" t="s">
        <v>62</v>
      </c>
      <c r="BM66" s="381"/>
      <c r="BN66" s="381"/>
      <c r="BO66" s="381"/>
      <c r="BP66" s="381"/>
      <c r="BQ66" s="381"/>
      <c r="BR66" s="381"/>
      <c r="BS66" s="381"/>
      <c r="BT66" s="381"/>
      <c r="BU66" s="382"/>
      <c r="DV66" s="392" t="s">
        <v>66</v>
      </c>
      <c r="DW66" s="393"/>
      <c r="DX66" s="399" t="s">
        <v>61</v>
      </c>
      <c r="DY66" s="400"/>
      <c r="DZ66" s="400"/>
      <c r="EA66" s="400"/>
      <c r="EB66" s="400"/>
      <c r="EC66" s="400"/>
      <c r="ED66" s="400"/>
      <c r="EE66" s="400"/>
      <c r="EF66" s="400"/>
      <c r="EG66" s="400"/>
      <c r="EH66" s="401"/>
      <c r="EI66" s="402" t="s">
        <v>62</v>
      </c>
      <c r="EJ66" s="400"/>
      <c r="EK66" s="400"/>
      <c r="EL66" s="400"/>
      <c r="EM66" s="400"/>
      <c r="EN66" s="400"/>
      <c r="EO66" s="400"/>
      <c r="EP66" s="400"/>
      <c r="EQ66" s="400"/>
      <c r="ER66" s="403"/>
    </row>
    <row r="67" spans="1:148" ht="66.75" thickBot="1">
      <c r="A67" s="385"/>
      <c r="B67" s="386"/>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385"/>
      <c r="AA67" s="386"/>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385"/>
      <c r="AZ67" s="386"/>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394"/>
      <c r="DW67" s="395"/>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378">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378">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378">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389">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379"/>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379"/>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379"/>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390"/>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379"/>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379"/>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379"/>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390"/>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ht="15">
      <c r="A71" s="379"/>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379"/>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379"/>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390"/>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379"/>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379"/>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379"/>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390"/>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379"/>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379"/>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379"/>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390"/>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379"/>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379"/>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379"/>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390"/>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ht="15">
      <c r="A75" s="379"/>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379"/>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379"/>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390"/>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379"/>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379"/>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379"/>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390"/>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379"/>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379"/>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379"/>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390"/>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379"/>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379"/>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379"/>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390"/>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ht="15">
      <c r="A79" s="379"/>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379"/>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379"/>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390"/>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379"/>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379"/>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379"/>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390"/>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379"/>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379"/>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379"/>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390"/>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379"/>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379"/>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379"/>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390"/>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ht="15">
      <c r="A83" s="379"/>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379"/>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379"/>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390"/>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5.75" thickBot="1">
      <c r="A84" s="380"/>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380"/>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380"/>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391"/>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5" thickBot="1"/>
    <row r="87" spans="1:148" ht="16.350000000000001" customHeight="1" thickBot="1">
      <c r="A87" s="383" t="s">
        <v>63</v>
      </c>
      <c r="B87" s="384"/>
      <c r="C87" s="387" t="s">
        <v>61</v>
      </c>
      <c r="D87" s="381"/>
      <c r="E87" s="381"/>
      <c r="F87" s="381"/>
      <c r="G87" s="381"/>
      <c r="H87" s="381"/>
      <c r="I87" s="381"/>
      <c r="J87" s="381"/>
      <c r="K87" s="381"/>
      <c r="L87" s="381"/>
      <c r="M87" s="388"/>
      <c r="N87" s="381" t="s">
        <v>62</v>
      </c>
      <c r="O87" s="381"/>
      <c r="P87" s="381"/>
      <c r="Q87" s="381"/>
      <c r="R87" s="381"/>
      <c r="S87" s="381"/>
      <c r="T87" s="381"/>
      <c r="U87" s="381"/>
      <c r="V87" s="381"/>
      <c r="W87" s="382"/>
      <c r="Z87" s="383" t="s">
        <v>64</v>
      </c>
      <c r="AA87" s="384"/>
      <c r="AB87" s="387" t="s">
        <v>61</v>
      </c>
      <c r="AC87" s="381"/>
      <c r="AD87" s="381"/>
      <c r="AE87" s="381"/>
      <c r="AF87" s="381"/>
      <c r="AG87" s="381"/>
      <c r="AH87" s="381"/>
      <c r="AI87" s="381"/>
      <c r="AJ87" s="381"/>
      <c r="AK87" s="381"/>
      <c r="AL87" s="388"/>
      <c r="AM87" s="381" t="s">
        <v>62</v>
      </c>
      <c r="AN87" s="381"/>
      <c r="AO87" s="381"/>
      <c r="AP87" s="381"/>
      <c r="AQ87" s="381"/>
      <c r="AR87" s="381"/>
      <c r="AS87" s="381"/>
      <c r="AT87" s="381"/>
      <c r="AU87" s="381"/>
      <c r="AV87" s="382"/>
      <c r="AY87" s="383" t="s">
        <v>65</v>
      </c>
      <c r="AZ87" s="384"/>
      <c r="BA87" s="387" t="s">
        <v>61</v>
      </c>
      <c r="BB87" s="381"/>
      <c r="BC87" s="381"/>
      <c r="BD87" s="381"/>
      <c r="BE87" s="381"/>
      <c r="BF87" s="381"/>
      <c r="BG87" s="381"/>
      <c r="BH87" s="381"/>
      <c r="BI87" s="381"/>
      <c r="BJ87" s="381"/>
      <c r="BK87" s="388"/>
      <c r="BL87" s="381" t="s">
        <v>62</v>
      </c>
      <c r="BM87" s="381"/>
      <c r="BN87" s="381"/>
      <c r="BO87" s="381"/>
      <c r="BP87" s="381"/>
      <c r="BQ87" s="381"/>
      <c r="BR87" s="381"/>
      <c r="BS87" s="381"/>
      <c r="BT87" s="381"/>
      <c r="BU87" s="382"/>
      <c r="DV87" s="392" t="s">
        <v>66</v>
      </c>
      <c r="DW87" s="393"/>
      <c r="DX87" s="399" t="s">
        <v>61</v>
      </c>
      <c r="DY87" s="400"/>
      <c r="DZ87" s="400"/>
      <c r="EA87" s="400"/>
      <c r="EB87" s="400"/>
      <c r="EC87" s="400"/>
      <c r="ED87" s="400"/>
      <c r="EE87" s="400"/>
      <c r="EF87" s="400"/>
      <c r="EG87" s="400"/>
      <c r="EH87" s="401"/>
      <c r="EI87" s="402" t="s">
        <v>62</v>
      </c>
      <c r="EJ87" s="400"/>
      <c r="EK87" s="400"/>
      <c r="EL87" s="400"/>
      <c r="EM87" s="400"/>
      <c r="EN87" s="400"/>
      <c r="EO87" s="400"/>
      <c r="EP87" s="400"/>
      <c r="EQ87" s="400"/>
      <c r="ER87" s="403"/>
    </row>
    <row r="88" spans="1:148" ht="66.75" thickBot="1">
      <c r="A88" s="385"/>
      <c r="B88" s="386"/>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385"/>
      <c r="AA88" s="386"/>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385"/>
      <c r="AZ88" s="386"/>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394"/>
      <c r="DW88" s="395"/>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378">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378">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378">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389">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379"/>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379"/>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379"/>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390"/>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379"/>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379"/>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379"/>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390"/>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ht="15">
      <c r="A92" s="379"/>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379"/>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379"/>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390"/>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379"/>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379"/>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379"/>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390"/>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379"/>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379"/>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379"/>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390"/>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379"/>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379"/>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379"/>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390"/>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ht="15">
      <c r="A96" s="379"/>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379"/>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379"/>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390"/>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379"/>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379"/>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379"/>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390"/>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379"/>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379"/>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379"/>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390"/>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379"/>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379"/>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379"/>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390"/>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ht="15">
      <c r="A100" s="379"/>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379"/>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379"/>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390"/>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379"/>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379"/>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379"/>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390"/>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379"/>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379"/>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379"/>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390"/>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379"/>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379"/>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379"/>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390"/>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ht="15">
      <c r="A104" s="379"/>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379"/>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379"/>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390"/>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5.75" thickBot="1">
      <c r="A105" s="380"/>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380"/>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380"/>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391"/>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5" thickBot="1"/>
    <row r="108" spans="1:148" ht="16.350000000000001" customHeight="1" thickBot="1">
      <c r="A108" s="383" t="s">
        <v>63</v>
      </c>
      <c r="B108" s="384"/>
      <c r="C108" s="387" t="s">
        <v>61</v>
      </c>
      <c r="D108" s="381"/>
      <c r="E108" s="381"/>
      <c r="F108" s="381"/>
      <c r="G108" s="381"/>
      <c r="H108" s="381"/>
      <c r="I108" s="381"/>
      <c r="J108" s="381"/>
      <c r="K108" s="381"/>
      <c r="L108" s="381"/>
      <c r="M108" s="388"/>
      <c r="N108" s="381" t="s">
        <v>62</v>
      </c>
      <c r="O108" s="381"/>
      <c r="P108" s="381"/>
      <c r="Q108" s="381"/>
      <c r="R108" s="381"/>
      <c r="S108" s="381"/>
      <c r="T108" s="381"/>
      <c r="U108" s="381"/>
      <c r="V108" s="381"/>
      <c r="W108" s="382"/>
      <c r="Z108" s="383" t="s">
        <v>64</v>
      </c>
      <c r="AA108" s="384"/>
      <c r="AB108" s="387" t="s">
        <v>61</v>
      </c>
      <c r="AC108" s="381"/>
      <c r="AD108" s="381"/>
      <c r="AE108" s="381"/>
      <c r="AF108" s="381"/>
      <c r="AG108" s="381"/>
      <c r="AH108" s="381"/>
      <c r="AI108" s="381"/>
      <c r="AJ108" s="381"/>
      <c r="AK108" s="381"/>
      <c r="AL108" s="388"/>
      <c r="AM108" s="381" t="s">
        <v>62</v>
      </c>
      <c r="AN108" s="381"/>
      <c r="AO108" s="381"/>
      <c r="AP108" s="381"/>
      <c r="AQ108" s="381"/>
      <c r="AR108" s="381"/>
      <c r="AS108" s="381"/>
      <c r="AT108" s="381"/>
      <c r="AU108" s="381"/>
      <c r="AV108" s="382"/>
      <c r="AY108" s="383" t="s">
        <v>65</v>
      </c>
      <c r="AZ108" s="384"/>
      <c r="BA108" s="387" t="s">
        <v>61</v>
      </c>
      <c r="BB108" s="381"/>
      <c r="BC108" s="381"/>
      <c r="BD108" s="381"/>
      <c r="BE108" s="381"/>
      <c r="BF108" s="381"/>
      <c r="BG108" s="381"/>
      <c r="BH108" s="381"/>
      <c r="BI108" s="381"/>
      <c r="BJ108" s="381"/>
      <c r="BK108" s="388"/>
      <c r="BL108" s="381" t="s">
        <v>62</v>
      </c>
      <c r="BM108" s="381"/>
      <c r="BN108" s="381"/>
      <c r="BO108" s="381"/>
      <c r="BP108" s="381"/>
      <c r="BQ108" s="381"/>
      <c r="BR108" s="381"/>
      <c r="BS108" s="381"/>
      <c r="BT108" s="381"/>
      <c r="BU108" s="382"/>
      <c r="DV108" s="392" t="s">
        <v>66</v>
      </c>
      <c r="DW108" s="393"/>
      <c r="DX108" s="399" t="s">
        <v>61</v>
      </c>
      <c r="DY108" s="400"/>
      <c r="DZ108" s="400"/>
      <c r="EA108" s="400"/>
      <c r="EB108" s="400"/>
      <c r="EC108" s="400"/>
      <c r="ED108" s="400"/>
      <c r="EE108" s="400"/>
      <c r="EF108" s="400"/>
      <c r="EG108" s="400"/>
      <c r="EH108" s="401"/>
      <c r="EI108" s="402" t="s">
        <v>62</v>
      </c>
      <c r="EJ108" s="400"/>
      <c r="EK108" s="400"/>
      <c r="EL108" s="400"/>
      <c r="EM108" s="400"/>
      <c r="EN108" s="400"/>
      <c r="EO108" s="400"/>
      <c r="EP108" s="400"/>
      <c r="EQ108" s="400"/>
      <c r="ER108" s="403"/>
    </row>
    <row r="109" spans="1:148" ht="66.75" thickBot="1">
      <c r="A109" s="385"/>
      <c r="B109" s="386"/>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385"/>
      <c r="AA109" s="386"/>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385"/>
      <c r="AZ109" s="386"/>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394"/>
      <c r="DW109" s="395"/>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378">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378">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378">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389">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379"/>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379"/>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379"/>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390"/>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379"/>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379"/>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379"/>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390"/>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ht="15">
      <c r="A113" s="379"/>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379"/>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379"/>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390"/>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379"/>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379"/>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379"/>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390"/>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379"/>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379"/>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379"/>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390"/>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379"/>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379"/>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379"/>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390"/>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ht="15">
      <c r="A117" s="379"/>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379"/>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379"/>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390"/>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379"/>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379"/>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379"/>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390"/>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379"/>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379"/>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379"/>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390"/>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379"/>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379"/>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379"/>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390"/>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ht="15">
      <c r="A121" s="379"/>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379"/>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379"/>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390"/>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379"/>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379"/>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379"/>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390"/>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379"/>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379"/>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379"/>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390"/>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379"/>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379"/>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379"/>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390"/>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ht="15">
      <c r="A125" s="379"/>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379"/>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379"/>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390"/>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5.75" thickBot="1">
      <c r="A126" s="380"/>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380"/>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380"/>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391"/>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5" thickBot="1"/>
    <row r="129" spans="1:148" ht="16.350000000000001" customHeight="1" thickBot="1">
      <c r="A129" s="383" t="s">
        <v>63</v>
      </c>
      <c r="B129" s="384"/>
      <c r="C129" s="387" t="s">
        <v>61</v>
      </c>
      <c r="D129" s="381"/>
      <c r="E129" s="381"/>
      <c r="F129" s="381"/>
      <c r="G129" s="381"/>
      <c r="H129" s="381"/>
      <c r="I129" s="381"/>
      <c r="J129" s="381"/>
      <c r="K129" s="381"/>
      <c r="L129" s="381"/>
      <c r="M129" s="388"/>
      <c r="N129" s="381" t="s">
        <v>62</v>
      </c>
      <c r="O129" s="381"/>
      <c r="P129" s="381"/>
      <c r="Q129" s="381"/>
      <c r="R129" s="381"/>
      <c r="S129" s="381"/>
      <c r="T129" s="381"/>
      <c r="U129" s="381"/>
      <c r="V129" s="381"/>
      <c r="W129" s="382"/>
      <c r="Z129" s="383" t="s">
        <v>64</v>
      </c>
      <c r="AA129" s="384"/>
      <c r="AB129" s="387" t="s">
        <v>61</v>
      </c>
      <c r="AC129" s="381"/>
      <c r="AD129" s="381"/>
      <c r="AE129" s="381"/>
      <c r="AF129" s="381"/>
      <c r="AG129" s="381"/>
      <c r="AH129" s="381"/>
      <c r="AI129" s="381"/>
      <c r="AJ129" s="381"/>
      <c r="AK129" s="381"/>
      <c r="AL129" s="388"/>
      <c r="AM129" s="381" t="s">
        <v>62</v>
      </c>
      <c r="AN129" s="381"/>
      <c r="AO129" s="381"/>
      <c r="AP129" s="381"/>
      <c r="AQ129" s="381"/>
      <c r="AR129" s="381"/>
      <c r="AS129" s="381"/>
      <c r="AT129" s="381"/>
      <c r="AU129" s="381"/>
      <c r="AV129" s="382"/>
      <c r="AY129" s="383" t="s">
        <v>65</v>
      </c>
      <c r="AZ129" s="384"/>
      <c r="BA129" s="387" t="s">
        <v>61</v>
      </c>
      <c r="BB129" s="381"/>
      <c r="BC129" s="381"/>
      <c r="BD129" s="381"/>
      <c r="BE129" s="381"/>
      <c r="BF129" s="381"/>
      <c r="BG129" s="381"/>
      <c r="BH129" s="381"/>
      <c r="BI129" s="381"/>
      <c r="BJ129" s="381"/>
      <c r="BK129" s="388"/>
      <c r="BL129" s="381" t="s">
        <v>62</v>
      </c>
      <c r="BM129" s="381"/>
      <c r="BN129" s="381"/>
      <c r="BO129" s="381"/>
      <c r="BP129" s="381"/>
      <c r="BQ129" s="381"/>
      <c r="BR129" s="381"/>
      <c r="BS129" s="381"/>
      <c r="BT129" s="381"/>
      <c r="BU129" s="382"/>
      <c r="DV129" s="392" t="s">
        <v>66</v>
      </c>
      <c r="DW129" s="393"/>
      <c r="DX129" s="399" t="s">
        <v>61</v>
      </c>
      <c r="DY129" s="400"/>
      <c r="DZ129" s="400"/>
      <c r="EA129" s="400"/>
      <c r="EB129" s="400"/>
      <c r="EC129" s="400"/>
      <c r="ED129" s="400"/>
      <c r="EE129" s="400"/>
      <c r="EF129" s="400"/>
      <c r="EG129" s="400"/>
      <c r="EH129" s="401"/>
      <c r="EI129" s="402" t="s">
        <v>62</v>
      </c>
      <c r="EJ129" s="400"/>
      <c r="EK129" s="400"/>
      <c r="EL129" s="400"/>
      <c r="EM129" s="400"/>
      <c r="EN129" s="400"/>
      <c r="EO129" s="400"/>
      <c r="EP129" s="400"/>
      <c r="EQ129" s="400"/>
      <c r="ER129" s="403"/>
    </row>
    <row r="130" spans="1:148" ht="66.75" thickBot="1">
      <c r="A130" s="385"/>
      <c r="B130" s="386"/>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385"/>
      <c r="AA130" s="386"/>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385"/>
      <c r="AZ130" s="386"/>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394"/>
      <c r="DW130" s="395"/>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378">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378">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378">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389">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379"/>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379"/>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379"/>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390"/>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379"/>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379"/>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379"/>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390"/>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ht="15">
      <c r="A134" s="379"/>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379"/>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379"/>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390"/>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379"/>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379"/>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379"/>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390"/>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379"/>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379"/>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379"/>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390"/>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379"/>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379"/>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379"/>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390"/>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ht="15">
      <c r="A138" s="379"/>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379"/>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379"/>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390"/>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379"/>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379"/>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379"/>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390"/>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379"/>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379"/>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379"/>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390"/>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379"/>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379"/>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379"/>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390"/>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ht="15">
      <c r="A142" s="379"/>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379"/>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379"/>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390"/>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379"/>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379"/>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379"/>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390"/>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379"/>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379"/>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379"/>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390"/>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379"/>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379"/>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379"/>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390"/>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ht="15">
      <c r="A146" s="379"/>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379"/>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379"/>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390"/>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5.75" thickBot="1">
      <c r="A147" s="380"/>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380"/>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380"/>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391"/>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5" thickBot="1"/>
    <row r="150" spans="1:148" ht="16.350000000000001" customHeight="1" thickBot="1">
      <c r="A150" s="383" t="s">
        <v>63</v>
      </c>
      <c r="B150" s="384"/>
      <c r="C150" s="387" t="s">
        <v>61</v>
      </c>
      <c r="D150" s="381"/>
      <c r="E150" s="381"/>
      <c r="F150" s="381"/>
      <c r="G150" s="381"/>
      <c r="H150" s="381"/>
      <c r="I150" s="381"/>
      <c r="J150" s="381"/>
      <c r="K150" s="381"/>
      <c r="L150" s="381"/>
      <c r="M150" s="388"/>
      <c r="N150" s="381" t="s">
        <v>62</v>
      </c>
      <c r="O150" s="381"/>
      <c r="P150" s="381"/>
      <c r="Q150" s="381"/>
      <c r="R150" s="381"/>
      <c r="S150" s="381"/>
      <c r="T150" s="381"/>
      <c r="U150" s="381"/>
      <c r="V150" s="381"/>
      <c r="W150" s="382"/>
      <c r="Z150" s="383" t="s">
        <v>64</v>
      </c>
      <c r="AA150" s="384"/>
      <c r="AB150" s="387" t="s">
        <v>61</v>
      </c>
      <c r="AC150" s="381"/>
      <c r="AD150" s="381"/>
      <c r="AE150" s="381"/>
      <c r="AF150" s="381"/>
      <c r="AG150" s="381"/>
      <c r="AH150" s="381"/>
      <c r="AI150" s="381"/>
      <c r="AJ150" s="381"/>
      <c r="AK150" s="381"/>
      <c r="AL150" s="388"/>
      <c r="AM150" s="381" t="s">
        <v>62</v>
      </c>
      <c r="AN150" s="381"/>
      <c r="AO150" s="381"/>
      <c r="AP150" s="381"/>
      <c r="AQ150" s="381"/>
      <c r="AR150" s="381"/>
      <c r="AS150" s="381"/>
      <c r="AT150" s="381"/>
      <c r="AU150" s="381"/>
      <c r="AV150" s="382"/>
      <c r="AY150" s="383" t="s">
        <v>65</v>
      </c>
      <c r="AZ150" s="384"/>
      <c r="BA150" s="387" t="s">
        <v>61</v>
      </c>
      <c r="BB150" s="381"/>
      <c r="BC150" s="381"/>
      <c r="BD150" s="381"/>
      <c r="BE150" s="381"/>
      <c r="BF150" s="381"/>
      <c r="BG150" s="381"/>
      <c r="BH150" s="381"/>
      <c r="BI150" s="381"/>
      <c r="BJ150" s="381"/>
      <c r="BK150" s="388"/>
      <c r="BL150" s="381" t="s">
        <v>62</v>
      </c>
      <c r="BM150" s="381"/>
      <c r="BN150" s="381"/>
      <c r="BO150" s="381"/>
      <c r="BP150" s="381"/>
      <c r="BQ150" s="381"/>
      <c r="BR150" s="381"/>
      <c r="BS150" s="381"/>
      <c r="BT150" s="381"/>
      <c r="BU150" s="382"/>
      <c r="BX150" s="392" t="s">
        <v>407</v>
      </c>
      <c r="BY150" s="393"/>
      <c r="BZ150" s="396" t="s">
        <v>61</v>
      </c>
      <c r="CA150" s="397"/>
      <c r="CB150" s="397"/>
      <c r="CC150" s="397"/>
      <c r="CD150" s="397"/>
      <c r="CE150" s="397"/>
      <c r="CF150" s="397"/>
      <c r="CG150" s="397"/>
      <c r="CH150" s="397"/>
      <c r="CI150" s="397"/>
      <c r="CJ150" s="397"/>
      <c r="CK150" s="397" t="s">
        <v>62</v>
      </c>
      <c r="CL150" s="397"/>
      <c r="CM150" s="397"/>
      <c r="CN150" s="397"/>
      <c r="CO150" s="397"/>
      <c r="CP150" s="397"/>
      <c r="CQ150" s="397"/>
      <c r="CR150" s="397"/>
      <c r="CS150" s="397"/>
      <c r="CT150" s="398"/>
      <c r="CW150" s="392" t="s">
        <v>408</v>
      </c>
      <c r="CX150" s="393"/>
      <c r="CY150" s="399" t="s">
        <v>61</v>
      </c>
      <c r="CZ150" s="400"/>
      <c r="DA150" s="400"/>
      <c r="DB150" s="400"/>
      <c r="DC150" s="400"/>
      <c r="DD150" s="400"/>
      <c r="DE150" s="400"/>
      <c r="DF150" s="400"/>
      <c r="DG150" s="400"/>
      <c r="DH150" s="400"/>
      <c r="DI150" s="401"/>
      <c r="DJ150" s="402" t="s">
        <v>62</v>
      </c>
      <c r="DK150" s="400"/>
      <c r="DL150" s="400"/>
      <c r="DM150" s="400"/>
      <c r="DN150" s="400"/>
      <c r="DO150" s="400"/>
      <c r="DP150" s="400"/>
      <c r="DQ150" s="400"/>
      <c r="DR150" s="400"/>
      <c r="DS150" s="403"/>
      <c r="DV150" s="392" t="s">
        <v>66</v>
      </c>
      <c r="DW150" s="393"/>
      <c r="DX150" s="399" t="s">
        <v>61</v>
      </c>
      <c r="DY150" s="400"/>
      <c r="DZ150" s="400"/>
      <c r="EA150" s="400"/>
      <c r="EB150" s="400"/>
      <c r="EC150" s="400"/>
      <c r="ED150" s="400"/>
      <c r="EE150" s="400"/>
      <c r="EF150" s="400"/>
      <c r="EG150" s="400"/>
      <c r="EH150" s="401"/>
      <c r="EI150" s="402" t="s">
        <v>62</v>
      </c>
      <c r="EJ150" s="400"/>
      <c r="EK150" s="400"/>
      <c r="EL150" s="400"/>
      <c r="EM150" s="400"/>
      <c r="EN150" s="400"/>
      <c r="EO150" s="400"/>
      <c r="EP150" s="400"/>
      <c r="EQ150" s="400"/>
      <c r="ER150" s="403"/>
    </row>
    <row r="151" spans="1:148" ht="66.75" thickBot="1">
      <c r="A151" s="385"/>
      <c r="B151" s="386"/>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385"/>
      <c r="AA151" s="386"/>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385"/>
      <c r="AZ151" s="386"/>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394"/>
      <c r="BY151" s="395"/>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394"/>
      <c r="CX151" s="395"/>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394"/>
      <c r="DW151" s="395"/>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378">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378">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378">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378">
        <v>2023</v>
      </c>
      <c r="BY152" s="135" t="s">
        <v>13</v>
      </c>
      <c r="BZ152" s="143"/>
      <c r="CA152" s="144"/>
      <c r="CB152" s="145"/>
      <c r="CC152" s="146"/>
      <c r="CD152" s="147"/>
      <c r="CE152" s="147"/>
      <c r="CF152" s="148"/>
      <c r="CG152" s="149"/>
      <c r="CH152" s="149"/>
      <c r="CI152" s="149"/>
      <c r="CJ152" s="267"/>
      <c r="CK152" s="260" t="str">
        <f t="shared" ref="CK152:CK168" si="405">IF(AND(ISNUMBER($BZ152),ISNUMBER(CA152)),IF($BZ152=0,0,CA152/$BZ152),"")</f>
        <v/>
      </c>
      <c r="CL152" s="185" t="str">
        <f t="shared" ref="CL152:CL168" si="406">IF(AND(ISNUMBER($BZ152),ISNUMBER(CB152)),IF($BZ152=0,0,CB152/$BZ152),"")</f>
        <v/>
      </c>
      <c r="CM152" s="186" t="str">
        <f t="shared" ref="CM152:CM168" si="407">IF(AND(ISNUMBER($BZ152),ISNUMBER(CC152)),IF($BZ152=0,0,CC152/$BZ152),"")</f>
        <v/>
      </c>
      <c r="CN152" s="187" t="str">
        <f t="shared" ref="CN152:CN168" si="408">IF(AND(ISNUMBER($BZ152),ISNUMBER(CD152)),IF($BZ152=0,0,CD152/$BZ152),"")</f>
        <v/>
      </c>
      <c r="CO152" s="187" t="str">
        <f t="shared" ref="CO152:CO168" si="409">IF(AND(ISNUMBER($BZ152),ISNUMBER(CE152)),IF($BZ152=0,0,CE152/$BZ152),"")</f>
        <v/>
      </c>
      <c r="CP152" s="188" t="str">
        <f t="shared" ref="CP152:CP168" si="410">IF(AND(ISNUMBER($BZ152),ISNUMBER(CF152)),IF($BZ152=0,0,CF152/$BZ152),"")</f>
        <v/>
      </c>
      <c r="CQ152" s="189" t="str">
        <f t="shared" ref="CQ152:CQ168" si="411">IF(AND(ISNUMBER($BZ152),ISNUMBER(CG152)),IF($BZ152=0,0,CG152/$BZ152),"")</f>
        <v/>
      </c>
      <c r="CR152" s="189" t="str">
        <f t="shared" ref="CR152:CR168" si="412">IF(AND(ISNUMBER($BZ152),ISNUMBER(CH152)),IF($BZ152=0,0,CH152/$BZ152),"")</f>
        <v/>
      </c>
      <c r="CS152" s="189" t="str">
        <f t="shared" ref="CS152:CS168" si="413">IF(AND(ISNUMBER($BZ152),ISNUMBER(CI152)),IF($BZ152=0,0,CI152/$BZ152),"")</f>
        <v/>
      </c>
      <c r="CT152" s="252" t="str">
        <f t="shared" ref="CT152:CT168" si="414">IF(AND(ISNUMBER($BZ152),ISNUMBER(CJ152)),IF($BZ152=0,0,CJ152/$BZ152),"")</f>
        <v/>
      </c>
      <c r="CW152" s="389">
        <v>2023</v>
      </c>
      <c r="CX152" s="135" t="s">
        <v>13</v>
      </c>
      <c r="CY152" s="143"/>
      <c r="CZ152" s="144"/>
      <c r="DA152" s="145"/>
      <c r="DB152" s="146"/>
      <c r="DC152" s="147"/>
      <c r="DD152" s="147"/>
      <c r="DE152" s="148"/>
      <c r="DF152" s="149"/>
      <c r="DG152" s="149"/>
      <c r="DH152" s="149"/>
      <c r="DI152" s="267"/>
      <c r="DJ152" s="260" t="str">
        <f t="shared" ref="DJ152:DS168" si="415">IF(AND(ISNUMBER($CY152),ISNUMBER(CZ152)),IF($CY152=0,0,CZ152/$CY152),"")</f>
        <v/>
      </c>
      <c r="DK152" s="185" t="str">
        <f t="shared" si="415"/>
        <v/>
      </c>
      <c r="DL152" s="186" t="str">
        <f t="shared" si="415"/>
        <v/>
      </c>
      <c r="DM152" s="187" t="str">
        <f t="shared" si="415"/>
        <v/>
      </c>
      <c r="DN152" s="187" t="str">
        <f t="shared" si="415"/>
        <v/>
      </c>
      <c r="DO152" s="188" t="str">
        <f t="shared" si="415"/>
        <v/>
      </c>
      <c r="DP152" s="189" t="str">
        <f t="shared" si="415"/>
        <v/>
      </c>
      <c r="DQ152" s="189" t="str">
        <f t="shared" si="415"/>
        <v/>
      </c>
      <c r="DR152" s="189" t="str">
        <f t="shared" si="415"/>
        <v/>
      </c>
      <c r="DS152" s="252" t="str">
        <f t="shared" si="415"/>
        <v/>
      </c>
      <c r="DV152" s="389">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R168" si="416">IF(AND(ISNUMBER($DX152),ISNUMBER(DY152)),IF($DX152=0,0,DY152/$DX152),"")</f>
        <v>0.86804707722489804</v>
      </c>
      <c r="EJ152" s="185">
        <f t="shared" si="416"/>
        <v>0.12486359937234812</v>
      </c>
      <c r="EK152" s="186">
        <f t="shared" si="416"/>
        <v>7.7499285619989894E-2</v>
      </c>
      <c r="EL152" s="187">
        <f t="shared" si="416"/>
        <v>7.7499285619989894E-2</v>
      </c>
      <c r="EM152" s="187">
        <f t="shared" si="416"/>
        <v>0</v>
      </c>
      <c r="EN152" s="188">
        <f t="shared" si="416"/>
        <v>4.7363979539488073E-2</v>
      </c>
      <c r="EO152" s="189">
        <f t="shared" si="416"/>
        <v>4.7363311113747662E-2</v>
      </c>
      <c r="EP152" s="189">
        <f t="shared" si="416"/>
        <v>0</v>
      </c>
      <c r="EQ152" s="189">
        <f t="shared" si="416"/>
        <v>6.6842574040683693E-7</v>
      </c>
      <c r="ER152" s="252">
        <f t="shared" si="416"/>
        <v>0</v>
      </c>
    </row>
    <row r="153" spans="1:148">
      <c r="A153" s="379"/>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379"/>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379"/>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379"/>
      <c r="BY153" s="131" t="s">
        <v>14</v>
      </c>
      <c r="BZ153" s="150"/>
      <c r="CA153" s="151"/>
      <c r="CB153" s="152"/>
      <c r="CC153" s="153"/>
      <c r="CD153" s="154"/>
      <c r="CE153" s="154"/>
      <c r="CF153" s="155"/>
      <c r="CG153" s="156"/>
      <c r="CH153" s="156"/>
      <c r="CI153" s="156"/>
      <c r="CJ153" s="268"/>
      <c r="CK153" s="261" t="str">
        <f t="shared" si="405"/>
        <v/>
      </c>
      <c r="CL153" s="190" t="str">
        <f t="shared" si="406"/>
        <v/>
      </c>
      <c r="CM153" s="191" t="str">
        <f t="shared" si="407"/>
        <v/>
      </c>
      <c r="CN153" s="192" t="str">
        <f t="shared" si="408"/>
        <v/>
      </c>
      <c r="CO153" s="192" t="str">
        <f t="shared" si="409"/>
        <v/>
      </c>
      <c r="CP153" s="193" t="str">
        <f t="shared" si="410"/>
        <v/>
      </c>
      <c r="CQ153" s="194" t="str">
        <f t="shared" si="411"/>
        <v/>
      </c>
      <c r="CR153" s="194" t="str">
        <f t="shared" si="412"/>
        <v/>
      </c>
      <c r="CS153" s="194" t="str">
        <f t="shared" si="413"/>
        <v/>
      </c>
      <c r="CT153" s="253" t="str">
        <f t="shared" si="414"/>
        <v/>
      </c>
      <c r="CW153" s="390"/>
      <c r="CX153" s="131" t="s">
        <v>14</v>
      </c>
      <c r="CY153" s="150"/>
      <c r="CZ153" s="151"/>
      <c r="DA153" s="152"/>
      <c r="DB153" s="153"/>
      <c r="DC153" s="154"/>
      <c r="DD153" s="154"/>
      <c r="DE153" s="155"/>
      <c r="DF153" s="156"/>
      <c r="DG153" s="156"/>
      <c r="DH153" s="156"/>
      <c r="DI153" s="268"/>
      <c r="DJ153" s="261" t="str">
        <f t="shared" si="415"/>
        <v/>
      </c>
      <c r="DK153" s="190" t="str">
        <f t="shared" si="415"/>
        <v/>
      </c>
      <c r="DL153" s="191" t="str">
        <f t="shared" si="415"/>
        <v/>
      </c>
      <c r="DM153" s="192" t="str">
        <f t="shared" si="415"/>
        <v/>
      </c>
      <c r="DN153" s="192" t="str">
        <f t="shared" si="415"/>
        <v/>
      </c>
      <c r="DO153" s="193" t="str">
        <f t="shared" si="415"/>
        <v/>
      </c>
      <c r="DP153" s="194" t="str">
        <f t="shared" si="415"/>
        <v/>
      </c>
      <c r="DQ153" s="194" t="str">
        <f t="shared" si="415"/>
        <v/>
      </c>
      <c r="DR153" s="194" t="str">
        <f t="shared" si="415"/>
        <v/>
      </c>
      <c r="DS153" s="253" t="str">
        <f t="shared" si="415"/>
        <v/>
      </c>
      <c r="DV153" s="390"/>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16"/>
        <v>0.93367364770789796</v>
      </c>
      <c r="EJ153" s="190">
        <f t="shared" si="416"/>
        <v>5.6787975417550249E-2</v>
      </c>
      <c r="EK153" s="191">
        <f t="shared" si="416"/>
        <v>5.2019210625705227E-2</v>
      </c>
      <c r="EL153" s="192">
        <f t="shared" si="416"/>
        <v>5.2019210625705227E-2</v>
      </c>
      <c r="EM153" s="192">
        <f t="shared" si="416"/>
        <v>0</v>
      </c>
      <c r="EN153" s="193">
        <f t="shared" si="416"/>
        <v>4.7687647918449949E-3</v>
      </c>
      <c r="EO153" s="194">
        <f t="shared" si="416"/>
        <v>0</v>
      </c>
      <c r="EP153" s="194">
        <f t="shared" si="416"/>
        <v>0</v>
      </c>
      <c r="EQ153" s="194">
        <f t="shared" si="416"/>
        <v>4.7687647918449949E-3</v>
      </c>
      <c r="ER153" s="253">
        <f t="shared" si="416"/>
        <v>1.4997048250460875E-4</v>
      </c>
    </row>
    <row r="154" spans="1:148">
      <c r="A154" s="379"/>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379"/>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379"/>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379"/>
      <c r="BY154" s="132" t="s">
        <v>15</v>
      </c>
      <c r="BZ154" s="157"/>
      <c r="CA154" s="158"/>
      <c r="CB154" s="159"/>
      <c r="CC154" s="160"/>
      <c r="CD154" s="161"/>
      <c r="CE154" s="161"/>
      <c r="CF154" s="162"/>
      <c r="CG154" s="163"/>
      <c r="CH154" s="163"/>
      <c r="CI154" s="163"/>
      <c r="CJ154" s="269"/>
      <c r="CK154" s="262" t="str">
        <f t="shared" si="405"/>
        <v/>
      </c>
      <c r="CL154" s="195" t="str">
        <f t="shared" si="406"/>
        <v/>
      </c>
      <c r="CM154" s="196" t="str">
        <f t="shared" si="407"/>
        <v/>
      </c>
      <c r="CN154" s="197" t="str">
        <f t="shared" si="408"/>
        <v/>
      </c>
      <c r="CO154" s="197" t="str">
        <f t="shared" si="409"/>
        <v/>
      </c>
      <c r="CP154" s="198" t="str">
        <f t="shared" si="410"/>
        <v/>
      </c>
      <c r="CQ154" s="199" t="str">
        <f t="shared" si="411"/>
        <v/>
      </c>
      <c r="CR154" s="199" t="str">
        <f t="shared" si="412"/>
        <v/>
      </c>
      <c r="CS154" s="199" t="str">
        <f t="shared" si="413"/>
        <v/>
      </c>
      <c r="CT154" s="254" t="str">
        <f t="shared" si="414"/>
        <v/>
      </c>
      <c r="CW154" s="390"/>
      <c r="CX154" s="132" t="s">
        <v>15</v>
      </c>
      <c r="CY154" s="157"/>
      <c r="CZ154" s="158"/>
      <c r="DA154" s="159"/>
      <c r="DB154" s="160"/>
      <c r="DC154" s="161"/>
      <c r="DD154" s="161"/>
      <c r="DE154" s="162"/>
      <c r="DF154" s="163"/>
      <c r="DG154" s="163"/>
      <c r="DH154" s="163"/>
      <c r="DI154" s="269"/>
      <c r="DJ154" s="262" t="str">
        <f t="shared" si="415"/>
        <v/>
      </c>
      <c r="DK154" s="195" t="str">
        <f t="shared" si="415"/>
        <v/>
      </c>
      <c r="DL154" s="196" t="str">
        <f t="shared" si="415"/>
        <v/>
      </c>
      <c r="DM154" s="197" t="str">
        <f t="shared" si="415"/>
        <v/>
      </c>
      <c r="DN154" s="197" t="str">
        <f t="shared" si="415"/>
        <v/>
      </c>
      <c r="DO154" s="198" t="str">
        <f t="shared" si="415"/>
        <v/>
      </c>
      <c r="DP154" s="199" t="str">
        <f t="shared" si="415"/>
        <v/>
      </c>
      <c r="DQ154" s="199" t="str">
        <f t="shared" si="415"/>
        <v/>
      </c>
      <c r="DR154" s="199" t="str">
        <f t="shared" si="415"/>
        <v/>
      </c>
      <c r="DS154" s="254" t="str">
        <f t="shared" si="415"/>
        <v/>
      </c>
      <c r="DV154" s="390"/>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16"/>
        <v>0.91600206201149359</v>
      </c>
      <c r="EJ154" s="195">
        <f t="shared" si="416"/>
        <v>7.1902942306890524E-2</v>
      </c>
      <c r="EK154" s="196">
        <f t="shared" si="416"/>
        <v>5.0397639651689072E-2</v>
      </c>
      <c r="EL154" s="197">
        <f t="shared" si="416"/>
        <v>5.0397639651689072E-2</v>
      </c>
      <c r="EM154" s="197">
        <f t="shared" si="416"/>
        <v>0</v>
      </c>
      <c r="EN154" s="198">
        <f t="shared" si="416"/>
        <v>2.1505588199629062E-2</v>
      </c>
      <c r="EO154" s="199">
        <f t="shared" si="416"/>
        <v>1.2709772834178831E-2</v>
      </c>
      <c r="EP154" s="199">
        <f t="shared" si="416"/>
        <v>0</v>
      </c>
      <c r="EQ154" s="199">
        <f t="shared" si="416"/>
        <v>8.7958153654502311E-3</v>
      </c>
      <c r="ER154" s="254">
        <f t="shared" si="416"/>
        <v>6.1344461190038777E-4</v>
      </c>
    </row>
    <row r="155" spans="1:148" ht="15">
      <c r="A155" s="379"/>
      <c r="B155" s="133" t="s">
        <v>16</v>
      </c>
      <c r="C155" s="164">
        <f t="shared" ref="C155:M155" si="417">IF(COUNT(C152:C154)=0,"",SUM(C152:C154))</f>
        <v>4526287.566000104</v>
      </c>
      <c r="D155" s="165">
        <f t="shared" si="417"/>
        <v>4147225.7600001432</v>
      </c>
      <c r="E155" s="166">
        <f t="shared" si="417"/>
        <v>358257.27599999501</v>
      </c>
      <c r="F155" s="167">
        <f t="shared" si="417"/>
        <v>177013.86499999874</v>
      </c>
      <c r="G155" s="168">
        <f t="shared" si="417"/>
        <v>177013.86499999874</v>
      </c>
      <c r="H155" s="168">
        <f t="shared" si="417"/>
        <v>0</v>
      </c>
      <c r="I155" s="169">
        <f t="shared" si="417"/>
        <v>181244.50099999813</v>
      </c>
      <c r="J155" s="170">
        <f t="shared" si="417"/>
        <v>159984.82499999806</v>
      </c>
      <c r="K155" s="170">
        <f t="shared" si="417"/>
        <v>647.62499999999943</v>
      </c>
      <c r="L155" s="170">
        <f t="shared" si="417"/>
        <v>20612.965999999997</v>
      </c>
      <c r="M155" s="270">
        <f t="shared" si="417"/>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379"/>
      <c r="AA155" s="133" t="s">
        <v>16</v>
      </c>
      <c r="AB155" s="164">
        <f t="shared" ref="AB155:AL155" si="418">IF(COUNT(AB152:AB154)=0,"",SUM(AB152:AB154))</f>
        <v>3656138.9290000903</v>
      </c>
      <c r="AC155" s="165">
        <f t="shared" si="418"/>
        <v>3380643.7370000947</v>
      </c>
      <c r="AD155" s="166">
        <f t="shared" si="418"/>
        <v>259893.65599999944</v>
      </c>
      <c r="AE155" s="167">
        <f t="shared" si="418"/>
        <v>114721.03899999999</v>
      </c>
      <c r="AF155" s="168">
        <f t="shared" si="418"/>
        <v>114721.03899999999</v>
      </c>
      <c r="AG155" s="168">
        <f t="shared" si="418"/>
        <v>0</v>
      </c>
      <c r="AH155" s="169">
        <f t="shared" si="418"/>
        <v>145173.09199999884</v>
      </c>
      <c r="AI155" s="170">
        <f t="shared" si="418"/>
        <v>128318.79499999864</v>
      </c>
      <c r="AJ155" s="170">
        <f t="shared" si="418"/>
        <v>647.62499999999943</v>
      </c>
      <c r="AK155" s="170">
        <f t="shared" si="418"/>
        <v>16207.499999999978</v>
      </c>
      <c r="AL155" s="270">
        <f t="shared" si="418"/>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379"/>
      <c r="AZ155" s="133" t="s">
        <v>16</v>
      </c>
      <c r="BA155" s="164">
        <f t="shared" ref="BA155:BK155" si="419">IF(COUNT(BA152:BA154)=0,"",SUM(BA152:BA154))</f>
        <v>870148.63699999452</v>
      </c>
      <c r="BB155" s="165">
        <f t="shared" si="419"/>
        <v>766582.02299999993</v>
      </c>
      <c r="BC155" s="166">
        <f t="shared" si="419"/>
        <v>98363.620000000054</v>
      </c>
      <c r="BD155" s="167">
        <f t="shared" si="419"/>
        <v>62292.826000000059</v>
      </c>
      <c r="BE155" s="168">
        <f t="shared" si="419"/>
        <v>62292.826000000059</v>
      </c>
      <c r="BF155" s="168">
        <f t="shared" si="419"/>
        <v>0</v>
      </c>
      <c r="BG155" s="169">
        <f t="shared" si="419"/>
        <v>36071.409000000109</v>
      </c>
      <c r="BH155" s="170">
        <f t="shared" si="419"/>
        <v>31666.03000000013</v>
      </c>
      <c r="BI155" s="170">
        <f t="shared" si="419"/>
        <v>0</v>
      </c>
      <c r="BJ155" s="170">
        <f t="shared" si="419"/>
        <v>4405.4660000000022</v>
      </c>
      <c r="BK155" s="270">
        <f t="shared" si="419"/>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379"/>
      <c r="BY155" s="133" t="s">
        <v>16</v>
      </c>
      <c r="BZ155" s="164" t="str">
        <f t="shared" ref="BZ155:CJ155" si="420">IF(COUNT(BZ152:BZ154)=0,"",SUM(BZ152:BZ154))</f>
        <v/>
      </c>
      <c r="CA155" s="165" t="str">
        <f t="shared" si="420"/>
        <v/>
      </c>
      <c r="CB155" s="166" t="str">
        <f t="shared" si="420"/>
        <v/>
      </c>
      <c r="CC155" s="167" t="str">
        <f t="shared" si="420"/>
        <v/>
      </c>
      <c r="CD155" s="168" t="str">
        <f t="shared" si="420"/>
        <v/>
      </c>
      <c r="CE155" s="168" t="str">
        <f t="shared" si="420"/>
        <v/>
      </c>
      <c r="CF155" s="169" t="str">
        <f t="shared" si="420"/>
        <v/>
      </c>
      <c r="CG155" s="170" t="str">
        <f t="shared" si="420"/>
        <v/>
      </c>
      <c r="CH155" s="170" t="str">
        <f t="shared" si="420"/>
        <v/>
      </c>
      <c r="CI155" s="170" t="str">
        <f t="shared" si="420"/>
        <v/>
      </c>
      <c r="CJ155" s="270" t="str">
        <f t="shared" si="420"/>
        <v/>
      </c>
      <c r="CK155" s="263" t="str">
        <f t="shared" si="405"/>
        <v/>
      </c>
      <c r="CL155" s="200" t="str">
        <f t="shared" si="406"/>
        <v/>
      </c>
      <c r="CM155" s="201" t="str">
        <f t="shared" si="407"/>
        <v/>
      </c>
      <c r="CN155" s="202" t="str">
        <f t="shared" si="408"/>
        <v/>
      </c>
      <c r="CO155" s="202" t="str">
        <f t="shared" si="409"/>
        <v/>
      </c>
      <c r="CP155" s="203" t="str">
        <f t="shared" si="410"/>
        <v/>
      </c>
      <c r="CQ155" s="204" t="str">
        <f t="shared" si="411"/>
        <v/>
      </c>
      <c r="CR155" s="204" t="str">
        <f t="shared" si="412"/>
        <v/>
      </c>
      <c r="CS155" s="204" t="str">
        <f t="shared" si="413"/>
        <v/>
      </c>
      <c r="CT155" s="255" t="str">
        <f t="shared" si="414"/>
        <v/>
      </c>
      <c r="CW155" s="390"/>
      <c r="CX155" s="133" t="s">
        <v>16</v>
      </c>
      <c r="CY155" s="164" t="str">
        <f t="shared" ref="CY155:DI155" si="421">IF(COUNT(CY152:CY154)=0,"",SUM(CY152:CY154))</f>
        <v/>
      </c>
      <c r="CZ155" s="165" t="str">
        <f t="shared" si="421"/>
        <v/>
      </c>
      <c r="DA155" s="166" t="str">
        <f t="shared" si="421"/>
        <v/>
      </c>
      <c r="DB155" s="167" t="str">
        <f t="shared" si="421"/>
        <v/>
      </c>
      <c r="DC155" s="168" t="str">
        <f t="shared" si="421"/>
        <v/>
      </c>
      <c r="DD155" s="168" t="str">
        <f t="shared" si="421"/>
        <v/>
      </c>
      <c r="DE155" s="169" t="str">
        <f t="shared" si="421"/>
        <v/>
      </c>
      <c r="DF155" s="170" t="str">
        <f t="shared" si="421"/>
        <v/>
      </c>
      <c r="DG155" s="170" t="str">
        <f t="shared" si="421"/>
        <v/>
      </c>
      <c r="DH155" s="170" t="str">
        <f t="shared" si="421"/>
        <v/>
      </c>
      <c r="DI155" s="270" t="str">
        <f t="shared" si="421"/>
        <v/>
      </c>
      <c r="DJ155" s="263" t="str">
        <f t="shared" si="415"/>
        <v/>
      </c>
      <c r="DK155" s="200" t="str">
        <f t="shared" si="415"/>
        <v/>
      </c>
      <c r="DL155" s="201" t="str">
        <f t="shared" si="415"/>
        <v/>
      </c>
      <c r="DM155" s="202" t="str">
        <f t="shared" si="415"/>
        <v/>
      </c>
      <c r="DN155" s="202" t="str">
        <f t="shared" si="415"/>
        <v/>
      </c>
      <c r="DO155" s="203" t="str">
        <f t="shared" si="415"/>
        <v/>
      </c>
      <c r="DP155" s="204" t="str">
        <f t="shared" si="415"/>
        <v/>
      </c>
      <c r="DQ155" s="204" t="str">
        <f t="shared" si="415"/>
        <v/>
      </c>
      <c r="DR155" s="204" t="str">
        <f t="shared" si="415"/>
        <v/>
      </c>
      <c r="DS155" s="255" t="str">
        <f t="shared" si="415"/>
        <v/>
      </c>
      <c r="DV155" s="390"/>
      <c r="DW155" s="133" t="s">
        <v>16</v>
      </c>
      <c r="DX155" s="164">
        <f t="shared" ref="DX155:EH155" si="422">IF(COUNT(DX152:DX154)=0,"",SUM(DX152:DX154))</f>
        <v>18219.28</v>
      </c>
      <c r="DY155" s="165">
        <f t="shared" si="422"/>
        <v>16628.838000000007</v>
      </c>
      <c r="DZ155" s="166">
        <f t="shared" si="422"/>
        <v>1397.126999999999</v>
      </c>
      <c r="EA155" s="167">
        <f t="shared" si="422"/>
        <v>1006.9549999999995</v>
      </c>
      <c r="EB155" s="168">
        <f t="shared" si="422"/>
        <v>1006.9549999999995</v>
      </c>
      <c r="EC155" s="168">
        <f t="shared" si="422"/>
        <v>0</v>
      </c>
      <c r="ED155" s="169">
        <f t="shared" si="422"/>
        <v>390.17400000000004</v>
      </c>
      <c r="EE155" s="170">
        <f t="shared" si="422"/>
        <v>275.24800000000005</v>
      </c>
      <c r="EF155" s="170">
        <f t="shared" si="422"/>
        <v>0</v>
      </c>
      <c r="EG155" s="170">
        <f t="shared" si="422"/>
        <v>114.926</v>
      </c>
      <c r="EH155" s="270">
        <f t="shared" si="422"/>
        <v>7.1529999999999996</v>
      </c>
      <c r="EI155" s="263">
        <f t="shared" si="416"/>
        <v>0.9127055514817275</v>
      </c>
      <c r="EJ155" s="200">
        <f t="shared" si="416"/>
        <v>7.6683985316653519E-2</v>
      </c>
      <c r="EK155" s="201">
        <f t="shared" si="416"/>
        <v>5.5268649474622462E-2</v>
      </c>
      <c r="EL155" s="202">
        <f t="shared" si="416"/>
        <v>5.5268649474622462E-2</v>
      </c>
      <c r="EM155" s="202">
        <f t="shared" si="416"/>
        <v>0</v>
      </c>
      <c r="EN155" s="203">
        <f t="shared" si="416"/>
        <v>2.1415445615853099E-2</v>
      </c>
      <c r="EO155" s="204">
        <f t="shared" si="416"/>
        <v>1.5107512481283567E-2</v>
      </c>
      <c r="EP155" s="204">
        <f t="shared" si="416"/>
        <v>0</v>
      </c>
      <c r="EQ155" s="204">
        <f t="shared" si="416"/>
        <v>6.3079331345695334E-3</v>
      </c>
      <c r="ER155" s="255">
        <f t="shared" si="416"/>
        <v>3.9260607444421516E-4</v>
      </c>
    </row>
    <row r="156" spans="1:148">
      <c r="A156" s="379"/>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379"/>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379"/>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379"/>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390"/>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5"/>
        <v>1.3149489530311297E-3</v>
      </c>
      <c r="DL156" s="206">
        <f t="shared" si="415"/>
        <v>0</v>
      </c>
      <c r="DM156" s="207">
        <f t="shared" si="415"/>
        <v>0</v>
      </c>
      <c r="DN156" s="207">
        <f t="shared" si="415"/>
        <v>0</v>
      </c>
      <c r="DO156" s="208">
        <f t="shared" si="415"/>
        <v>1.3149489530311297E-3</v>
      </c>
      <c r="DP156" s="209">
        <f t="shared" si="415"/>
        <v>1.2315914116269656E-3</v>
      </c>
      <c r="DQ156" s="209">
        <f t="shared" si="415"/>
        <v>0</v>
      </c>
      <c r="DR156" s="209">
        <f t="shared" si="415"/>
        <v>8.3357541404164212E-5</v>
      </c>
      <c r="DS156" s="256">
        <f t="shared" si="415"/>
        <v>0</v>
      </c>
      <c r="DV156" s="390"/>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16"/>
        <v>0.89275781397589604</v>
      </c>
      <c r="EJ156" s="205">
        <f t="shared" si="416"/>
        <v>9.2857255692813057E-2</v>
      </c>
      <c r="EK156" s="206">
        <f t="shared" si="416"/>
        <v>8.1946149273513555E-2</v>
      </c>
      <c r="EL156" s="207">
        <f t="shared" si="416"/>
        <v>8.1946149273513555E-2</v>
      </c>
      <c r="EM156" s="207">
        <f t="shared" si="416"/>
        <v>0</v>
      </c>
      <c r="EN156" s="208">
        <f t="shared" si="416"/>
        <v>1.0912837596730257E-2</v>
      </c>
      <c r="EO156" s="209">
        <f t="shared" si="416"/>
        <v>1.0912837596730257E-2</v>
      </c>
      <c r="EP156" s="209">
        <f t="shared" si="416"/>
        <v>0</v>
      </c>
      <c r="EQ156" s="209">
        <f t="shared" si="416"/>
        <v>0</v>
      </c>
      <c r="ER156" s="256">
        <f t="shared" si="416"/>
        <v>9.7126267104662557E-4</v>
      </c>
    </row>
    <row r="157" spans="1:148">
      <c r="A157" s="379"/>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379"/>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379"/>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379"/>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390"/>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5"/>
        <v>4.5924878123357271E-2</v>
      </c>
      <c r="DL157" s="191">
        <f t="shared" si="415"/>
        <v>4.5876592713487992E-2</v>
      </c>
      <c r="DM157" s="192">
        <f t="shared" si="415"/>
        <v>4.5876592713487992E-2</v>
      </c>
      <c r="DN157" s="192">
        <f t="shared" si="415"/>
        <v>0</v>
      </c>
      <c r="DO157" s="193">
        <f t="shared" si="415"/>
        <v>4.8285409869277037E-5</v>
      </c>
      <c r="DP157" s="194">
        <f t="shared" si="415"/>
        <v>4.8285409869277037E-5</v>
      </c>
      <c r="DQ157" s="194">
        <f t="shared" si="415"/>
        <v>0</v>
      </c>
      <c r="DR157" s="194">
        <f t="shared" si="415"/>
        <v>0</v>
      </c>
      <c r="DS157" s="253">
        <f t="shared" si="415"/>
        <v>7.6320239807253873E-4</v>
      </c>
      <c r="DV157" s="390"/>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16"/>
        <v>0.98068856181783848</v>
      </c>
      <c r="EJ157" s="190">
        <f t="shared" si="416"/>
        <v>1.7788494875221071E-2</v>
      </c>
      <c r="EK157" s="191">
        <f t="shared" si="416"/>
        <v>1.7141653621482133E-2</v>
      </c>
      <c r="EL157" s="192">
        <f t="shared" si="416"/>
        <v>1.7141653621482133E-2</v>
      </c>
      <c r="EM157" s="192">
        <f t="shared" si="416"/>
        <v>0</v>
      </c>
      <c r="EN157" s="193">
        <f t="shared" si="416"/>
        <v>6.4688930672562666E-4</v>
      </c>
      <c r="EO157" s="194">
        <f t="shared" si="416"/>
        <v>6.4688930672562666E-4</v>
      </c>
      <c r="EP157" s="194">
        <f t="shared" si="416"/>
        <v>0</v>
      </c>
      <c r="EQ157" s="194">
        <f t="shared" si="416"/>
        <v>0</v>
      </c>
      <c r="ER157" s="253">
        <f t="shared" si="416"/>
        <v>3.9220847730608876E-4</v>
      </c>
    </row>
    <row r="158" spans="1:148">
      <c r="A158" s="379"/>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379"/>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379"/>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379"/>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390"/>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5"/>
        <v>0.13299525232827725</v>
      </c>
      <c r="DL158" s="196">
        <f t="shared" si="415"/>
        <v>0.13194297832170782</v>
      </c>
      <c r="DM158" s="197">
        <f t="shared" si="415"/>
        <v>0.13194297832170782</v>
      </c>
      <c r="DN158" s="197">
        <f t="shared" si="415"/>
        <v>0</v>
      </c>
      <c r="DO158" s="198">
        <f t="shared" si="415"/>
        <v>1.052274006569367E-3</v>
      </c>
      <c r="DP158" s="199">
        <f t="shared" si="415"/>
        <v>1.0473342039644276E-3</v>
      </c>
      <c r="DQ158" s="199">
        <f t="shared" si="415"/>
        <v>0</v>
      </c>
      <c r="DR158" s="199">
        <f t="shared" si="415"/>
        <v>4.9398026049391929E-6</v>
      </c>
      <c r="DS158" s="254">
        <f t="shared" si="415"/>
        <v>4.3566314640783171E-5</v>
      </c>
      <c r="DV158" s="390"/>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16"/>
        <v>0.98220971252380007</v>
      </c>
      <c r="EJ158" s="195">
        <f t="shared" si="416"/>
        <v>1.4352278462042557E-2</v>
      </c>
      <c r="EK158" s="196">
        <f t="shared" si="416"/>
        <v>1.3109982032592555E-2</v>
      </c>
      <c r="EL158" s="197">
        <f t="shared" si="416"/>
        <v>1.3109982032592555E-2</v>
      </c>
      <c r="EM158" s="197">
        <f t="shared" si="416"/>
        <v>0</v>
      </c>
      <c r="EN158" s="198">
        <f t="shared" si="416"/>
        <v>1.242296429450007E-3</v>
      </c>
      <c r="EO158" s="199">
        <f t="shared" si="416"/>
        <v>1.242296429450007E-3</v>
      </c>
      <c r="EP158" s="199">
        <f t="shared" si="416"/>
        <v>0</v>
      </c>
      <c r="EQ158" s="199">
        <f t="shared" si="416"/>
        <v>0</v>
      </c>
      <c r="ER158" s="254">
        <f t="shared" si="416"/>
        <v>2.7357870511085809E-3</v>
      </c>
    </row>
    <row r="159" spans="1:148" ht="15">
      <c r="A159" s="379"/>
      <c r="B159" s="133" t="s">
        <v>20</v>
      </c>
      <c r="C159" s="164">
        <f t="shared" ref="C159:M159" si="423">IF(COUNT(C156:C158)=0,"",SUM(C156:C158))</f>
        <v>2567396.0380000779</v>
      </c>
      <c r="D159" s="165">
        <f t="shared" si="423"/>
        <v>2422342.3570000501</v>
      </c>
      <c r="E159" s="166">
        <f t="shared" si="423"/>
        <v>135078.39199999993</v>
      </c>
      <c r="F159" s="167">
        <f t="shared" si="423"/>
        <v>91053.914000000077</v>
      </c>
      <c r="G159" s="168">
        <f t="shared" si="423"/>
        <v>91052.285000000091</v>
      </c>
      <c r="H159" s="168">
        <f t="shared" si="423"/>
        <v>1.629</v>
      </c>
      <c r="I159" s="169">
        <f t="shared" si="423"/>
        <v>44024.82900000002</v>
      </c>
      <c r="J159" s="170">
        <f t="shared" si="423"/>
        <v>41997.562000000289</v>
      </c>
      <c r="K159" s="170">
        <f t="shared" si="423"/>
        <v>162.89000000000001</v>
      </c>
      <c r="L159" s="170">
        <f t="shared" si="423"/>
        <v>1864.3799999999935</v>
      </c>
      <c r="M159" s="270">
        <f t="shared" si="423"/>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379"/>
      <c r="AA159" s="133" t="s">
        <v>20</v>
      </c>
      <c r="AB159" s="164">
        <f t="shared" ref="AB159:AL159" si="424">IF(COUNT(AB156:AB158)=0,"",SUM(AB156:AB158))</f>
        <v>2114937.8760000234</v>
      </c>
      <c r="AC159" s="165">
        <f t="shared" si="424"/>
        <v>2014789.97000001</v>
      </c>
      <c r="AD159" s="166">
        <f t="shared" si="424"/>
        <v>93630.800999999541</v>
      </c>
      <c r="AE159" s="167">
        <f t="shared" si="424"/>
        <v>60411.347000000234</v>
      </c>
      <c r="AF159" s="168">
        <f t="shared" si="424"/>
        <v>60411.347000000234</v>
      </c>
      <c r="AG159" s="168">
        <f t="shared" si="424"/>
        <v>0</v>
      </c>
      <c r="AH159" s="169">
        <f t="shared" si="424"/>
        <v>33219.62700000035</v>
      </c>
      <c r="AI159" s="170">
        <f t="shared" si="424"/>
        <v>31192.360000000357</v>
      </c>
      <c r="AJ159" s="170">
        <f t="shared" si="424"/>
        <v>162.89000000000001</v>
      </c>
      <c r="AK159" s="170">
        <f t="shared" si="424"/>
        <v>1864.3799999999935</v>
      </c>
      <c r="AL159" s="270">
        <f t="shared" si="424"/>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379"/>
      <c r="AZ159" s="133" t="s">
        <v>20</v>
      </c>
      <c r="BA159" s="164">
        <f t="shared" ref="BA159:BK159" si="425">IF(COUNT(BA156:BA158)=0,"",SUM(BA156:BA158))</f>
        <v>452458.16199999407</v>
      </c>
      <c r="BB159" s="165">
        <f t="shared" si="425"/>
        <v>407552.38699999225</v>
      </c>
      <c r="BC159" s="166">
        <f t="shared" si="425"/>
        <v>41447.591000000153</v>
      </c>
      <c r="BD159" s="167">
        <f t="shared" si="425"/>
        <v>30642.567000000112</v>
      </c>
      <c r="BE159" s="168">
        <f t="shared" si="425"/>
        <v>30640.938000000107</v>
      </c>
      <c r="BF159" s="168">
        <f t="shared" si="425"/>
        <v>1.629</v>
      </c>
      <c r="BG159" s="169">
        <f t="shared" si="425"/>
        <v>10805.202000000045</v>
      </c>
      <c r="BH159" s="170">
        <f t="shared" si="425"/>
        <v>10805.202000000045</v>
      </c>
      <c r="BI159" s="170">
        <f t="shared" si="425"/>
        <v>0</v>
      </c>
      <c r="BJ159" s="170">
        <f t="shared" si="425"/>
        <v>0</v>
      </c>
      <c r="BK159" s="270">
        <f t="shared" si="425"/>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379"/>
      <c r="BY159" s="133" t="s">
        <v>20</v>
      </c>
      <c r="BZ159" s="164">
        <f t="shared" ref="BZ159:CJ159" si="426">IF(COUNT(BZ156:BZ158)=0,"",SUM(BZ156:BZ158))</f>
        <v>225587.61499999615</v>
      </c>
      <c r="CA159" s="165">
        <f t="shared" si="426"/>
        <v>210360.48799999646</v>
      </c>
      <c r="CB159" s="166">
        <f t="shared" si="426"/>
        <v>14649.420999999991</v>
      </c>
      <c r="CC159" s="167">
        <f t="shared" si="426"/>
        <v>14335.658999999989</v>
      </c>
      <c r="CD159" s="168">
        <f t="shared" si="426"/>
        <v>14335.658999999989</v>
      </c>
      <c r="CE159" s="168">
        <f t="shared" si="426"/>
        <v>0</v>
      </c>
      <c r="CF159" s="169">
        <f t="shared" si="426"/>
        <v>313.78699999999992</v>
      </c>
      <c r="CG159" s="170">
        <f t="shared" si="426"/>
        <v>310.73599999999988</v>
      </c>
      <c r="CH159" s="170">
        <f t="shared" si="426"/>
        <v>0</v>
      </c>
      <c r="CI159" s="170">
        <f t="shared" si="426"/>
        <v>3.0510000000000002</v>
      </c>
      <c r="CJ159" s="270">
        <f t="shared" si="426"/>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390"/>
      <c r="CX159" s="133" t="s">
        <v>20</v>
      </c>
      <c r="CY159" s="164">
        <f t="shared" ref="CY159:DI159" si="427">IF(COUNT(CY156:CY158)=0,"",SUM(CY156:CY158))</f>
        <v>169340.90599999658</v>
      </c>
      <c r="CZ159" s="165">
        <f t="shared" si="427"/>
        <v>156386.18699999599</v>
      </c>
      <c r="DA159" s="166">
        <f t="shared" si="427"/>
        <v>12682.298000000003</v>
      </c>
      <c r="DB159" s="167">
        <f t="shared" si="427"/>
        <v>12560.062</v>
      </c>
      <c r="DC159" s="168">
        <f t="shared" si="427"/>
        <v>12560.062</v>
      </c>
      <c r="DD159" s="168">
        <f t="shared" si="427"/>
        <v>0</v>
      </c>
      <c r="DE159" s="169">
        <f t="shared" si="427"/>
        <v>122.23600000000003</v>
      </c>
      <c r="DF159" s="170">
        <f t="shared" si="427"/>
        <v>119.18500000000003</v>
      </c>
      <c r="DG159" s="170">
        <f t="shared" si="427"/>
        <v>0</v>
      </c>
      <c r="DH159" s="170">
        <f t="shared" si="427"/>
        <v>3.0510000000000002</v>
      </c>
      <c r="DI159" s="270">
        <f t="shared" si="427"/>
        <v>52.158000000000001</v>
      </c>
      <c r="DJ159" s="263">
        <f t="shared" si="415"/>
        <v>0.92349917509003487</v>
      </c>
      <c r="DK159" s="200">
        <f t="shared" si="415"/>
        <v>7.4892111419318008E-2</v>
      </c>
      <c r="DL159" s="201">
        <f t="shared" si="415"/>
        <v>7.4170277558336994E-2</v>
      </c>
      <c r="DM159" s="202">
        <f t="shared" si="415"/>
        <v>7.4170277558336994E-2</v>
      </c>
      <c r="DN159" s="202">
        <f t="shared" si="415"/>
        <v>0</v>
      </c>
      <c r="DO159" s="203">
        <f t="shared" si="415"/>
        <v>7.2183386098101127E-4</v>
      </c>
      <c r="DP159" s="204">
        <f t="shared" si="415"/>
        <v>7.0381695017034118E-4</v>
      </c>
      <c r="DQ159" s="204">
        <f t="shared" si="415"/>
        <v>0</v>
      </c>
      <c r="DR159" s="204">
        <f t="shared" si="415"/>
        <v>1.8016910810670054E-5</v>
      </c>
      <c r="DS159" s="255">
        <f t="shared" si="415"/>
        <v>3.0800591086952762E-4</v>
      </c>
      <c r="DV159" s="390"/>
      <c r="DW159" s="133" t="s">
        <v>20</v>
      </c>
      <c r="DX159" s="164">
        <f t="shared" ref="DX159:EH159" si="428">IF(COUNT(DX156:DX158)=0,"",SUM(DX156:DX158))</f>
        <v>56246.709000000221</v>
      </c>
      <c r="DY159" s="165">
        <f t="shared" si="428"/>
        <v>53974.301000000254</v>
      </c>
      <c r="DZ159" s="166">
        <f t="shared" si="428"/>
        <v>1967.1229999999985</v>
      </c>
      <c r="EA159" s="167">
        <f t="shared" si="428"/>
        <v>1775.5969999999988</v>
      </c>
      <c r="EB159" s="168">
        <f t="shared" si="428"/>
        <v>1775.5969999999988</v>
      </c>
      <c r="EC159" s="168">
        <f t="shared" si="428"/>
        <v>0</v>
      </c>
      <c r="ED159" s="169">
        <f t="shared" si="428"/>
        <v>191.55099999999993</v>
      </c>
      <c r="EE159" s="170">
        <f t="shared" si="428"/>
        <v>191.55099999999993</v>
      </c>
      <c r="EF159" s="170">
        <f t="shared" si="428"/>
        <v>0</v>
      </c>
      <c r="EG159" s="170">
        <f t="shared" si="428"/>
        <v>0</v>
      </c>
      <c r="EH159" s="270">
        <f t="shared" si="428"/>
        <v>80.646000000000001</v>
      </c>
      <c r="EI159" s="263">
        <f t="shared" si="416"/>
        <v>0.95959927184362093</v>
      </c>
      <c r="EJ159" s="200">
        <f t="shared" si="416"/>
        <v>3.4973121716329943E-2</v>
      </c>
      <c r="EK159" s="201">
        <f t="shared" si="416"/>
        <v>3.1568015828268139E-2</v>
      </c>
      <c r="EL159" s="202">
        <f t="shared" si="416"/>
        <v>3.1568015828268139E-2</v>
      </c>
      <c r="EM159" s="202">
        <f t="shared" si="416"/>
        <v>0</v>
      </c>
      <c r="EN159" s="203">
        <f t="shared" si="416"/>
        <v>3.4055503585107383E-3</v>
      </c>
      <c r="EO159" s="204">
        <f t="shared" si="416"/>
        <v>3.4055503585107383E-3</v>
      </c>
      <c r="EP159" s="204">
        <f t="shared" si="416"/>
        <v>0</v>
      </c>
      <c r="EQ159" s="204">
        <f t="shared" si="416"/>
        <v>0</v>
      </c>
      <c r="ER159" s="255">
        <f t="shared" si="416"/>
        <v>1.4337905529726136E-3</v>
      </c>
    </row>
    <row r="160" spans="1:148">
      <c r="A160" s="379"/>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379"/>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379"/>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379"/>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390"/>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5"/>
        <v>0.10464363620326723</v>
      </c>
      <c r="DL160" s="206">
        <f t="shared" si="415"/>
        <v>6.4969210096413127E-2</v>
      </c>
      <c r="DM160" s="207">
        <f t="shared" si="415"/>
        <v>6.4969210096413127E-2</v>
      </c>
      <c r="DN160" s="207">
        <f t="shared" si="415"/>
        <v>0</v>
      </c>
      <c r="DO160" s="208">
        <f t="shared" si="415"/>
        <v>3.9674333584481254E-2</v>
      </c>
      <c r="DP160" s="209">
        <f t="shared" si="415"/>
        <v>3.8747752862874574E-2</v>
      </c>
      <c r="DQ160" s="209">
        <f t="shared" si="415"/>
        <v>0</v>
      </c>
      <c r="DR160" s="209">
        <f t="shared" si="415"/>
        <v>9.2661156239757592E-4</v>
      </c>
      <c r="DS160" s="256">
        <f t="shared" si="415"/>
        <v>1.8064993265913795E-4</v>
      </c>
      <c r="DV160" s="390"/>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16"/>
        <v>0.85158912760633043</v>
      </c>
      <c r="EJ160" s="205">
        <f t="shared" si="416"/>
        <v>0.14486742060413796</v>
      </c>
      <c r="EK160" s="206">
        <f t="shared" si="416"/>
        <v>0.11048017345938578</v>
      </c>
      <c r="EL160" s="207">
        <f t="shared" si="416"/>
        <v>0.11048017345938578</v>
      </c>
      <c r="EM160" s="207">
        <f t="shared" si="416"/>
        <v>0</v>
      </c>
      <c r="EN160" s="208">
        <f t="shared" si="416"/>
        <v>3.4389044725855009E-2</v>
      </c>
      <c r="EO160" s="209">
        <f t="shared" si="416"/>
        <v>3.4389044725855009E-2</v>
      </c>
      <c r="EP160" s="209">
        <f t="shared" si="416"/>
        <v>0</v>
      </c>
      <c r="EQ160" s="209">
        <f t="shared" si="416"/>
        <v>0</v>
      </c>
      <c r="ER160" s="256">
        <f t="shared" si="416"/>
        <v>0</v>
      </c>
    </row>
    <row r="161" spans="1:148">
      <c r="A161" s="379"/>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379"/>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379"/>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379"/>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390"/>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5"/>
        <v>0.116904101559061</v>
      </c>
      <c r="DL161" s="191">
        <f t="shared" si="415"/>
        <v>9.3481016864426614E-2</v>
      </c>
      <c r="DM161" s="192">
        <f t="shared" si="415"/>
        <v>9.3481016864426614E-2</v>
      </c>
      <c r="DN161" s="192">
        <f t="shared" si="415"/>
        <v>0</v>
      </c>
      <c r="DO161" s="193">
        <f t="shared" si="415"/>
        <v>2.3423068890138558E-2</v>
      </c>
      <c r="DP161" s="194">
        <f t="shared" si="415"/>
        <v>2.2990231162088565E-2</v>
      </c>
      <c r="DQ161" s="194">
        <f t="shared" si="415"/>
        <v>3.6304507434317218E-4</v>
      </c>
      <c r="DR161" s="194">
        <f t="shared" si="415"/>
        <v>6.9792653706823751E-5</v>
      </c>
      <c r="DS161" s="253">
        <f t="shared" si="415"/>
        <v>1.1436291247462573E-3</v>
      </c>
      <c r="DV161" s="390"/>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16"/>
        <v>0.88920908638848495</v>
      </c>
      <c r="EJ161" s="190">
        <f t="shared" si="416"/>
        <v>0.10477754548457643</v>
      </c>
      <c r="EK161" s="191">
        <f t="shared" si="416"/>
        <v>8.3545405641249681E-2</v>
      </c>
      <c r="EL161" s="192">
        <f t="shared" si="416"/>
        <v>8.3545405641249681E-2</v>
      </c>
      <c r="EM161" s="192">
        <f t="shared" si="416"/>
        <v>0</v>
      </c>
      <c r="EN161" s="193">
        <f t="shared" si="416"/>
        <v>2.1232904967780929E-2</v>
      </c>
      <c r="EO161" s="194">
        <f t="shared" si="416"/>
        <v>2.1232904967780929E-2</v>
      </c>
      <c r="EP161" s="194">
        <f t="shared" si="416"/>
        <v>0</v>
      </c>
      <c r="EQ161" s="194">
        <f t="shared" si="416"/>
        <v>0</v>
      </c>
      <c r="ER161" s="253">
        <f t="shared" si="416"/>
        <v>2.7155542086531394E-4</v>
      </c>
    </row>
    <row r="162" spans="1:148">
      <c r="A162" s="379"/>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379"/>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379"/>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379"/>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390"/>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5"/>
        <v>0.1494909600917034</v>
      </c>
      <c r="DL162" s="196">
        <f t="shared" si="415"/>
        <v>0.10931784466424938</v>
      </c>
      <c r="DM162" s="197">
        <f t="shared" si="415"/>
        <v>0.10931617526536758</v>
      </c>
      <c r="DN162" s="197">
        <f t="shared" si="415"/>
        <v>1.6693988818201703E-6</v>
      </c>
      <c r="DO162" s="198">
        <f t="shared" si="415"/>
        <v>4.0173136037316405E-2</v>
      </c>
      <c r="DP162" s="199">
        <f t="shared" si="415"/>
        <v>3.8443082329456771E-2</v>
      </c>
      <c r="DQ162" s="199">
        <f t="shared" si="415"/>
        <v>0</v>
      </c>
      <c r="DR162" s="199">
        <f t="shared" si="415"/>
        <v>1.7300537078596364E-3</v>
      </c>
      <c r="DS162" s="254">
        <f t="shared" si="415"/>
        <v>5.4936413524036259E-3</v>
      </c>
      <c r="DV162" s="390"/>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16"/>
        <v>0.8589173418845738</v>
      </c>
      <c r="EJ162" s="195">
        <f t="shared" si="416"/>
        <v>0.13698734774431826</v>
      </c>
      <c r="EK162" s="196">
        <f t="shared" si="416"/>
        <v>0.12939009478851055</v>
      </c>
      <c r="EL162" s="197">
        <f t="shared" si="416"/>
        <v>0.12939009478851055</v>
      </c>
      <c r="EM162" s="197">
        <f t="shared" si="416"/>
        <v>0</v>
      </c>
      <c r="EN162" s="198">
        <f t="shared" si="416"/>
        <v>7.5979843047637085E-3</v>
      </c>
      <c r="EO162" s="199">
        <f t="shared" si="416"/>
        <v>7.5979843047637085E-3</v>
      </c>
      <c r="EP162" s="199">
        <f t="shared" si="416"/>
        <v>0</v>
      </c>
      <c r="EQ162" s="199">
        <f t="shared" si="416"/>
        <v>0</v>
      </c>
      <c r="ER162" s="254">
        <f t="shared" si="416"/>
        <v>0</v>
      </c>
    </row>
    <row r="163" spans="1:148" ht="15">
      <c r="A163" s="379"/>
      <c r="B163" s="133" t="s">
        <v>24</v>
      </c>
      <c r="C163" s="164">
        <f t="shared" ref="C163:M163" si="429">IF(COUNT(C160:C162)=0,"",SUM(C160:C162))</f>
        <v>3514305.180000023</v>
      </c>
      <c r="D163" s="165">
        <f t="shared" si="429"/>
        <v>3043788.9780000951</v>
      </c>
      <c r="E163" s="166">
        <f t="shared" si="429"/>
        <v>446462.44399999699</v>
      </c>
      <c r="F163" s="167">
        <f t="shared" si="429"/>
        <v>305937.71800000017</v>
      </c>
      <c r="G163" s="168">
        <f t="shared" si="429"/>
        <v>305936.11799999973</v>
      </c>
      <c r="H163" s="168">
        <f t="shared" si="429"/>
        <v>1.6</v>
      </c>
      <c r="I163" s="169">
        <f t="shared" si="429"/>
        <v>140526.21299999909</v>
      </c>
      <c r="J163" s="170">
        <f t="shared" si="429"/>
        <v>139730.92999999929</v>
      </c>
      <c r="K163" s="170">
        <f t="shared" si="429"/>
        <v>7.3690000000000007</v>
      </c>
      <c r="L163" s="170">
        <f t="shared" si="429"/>
        <v>787.96099999999956</v>
      </c>
      <c r="M163" s="270">
        <f t="shared" si="429"/>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379"/>
      <c r="AA163" s="133" t="s">
        <v>24</v>
      </c>
      <c r="AB163" s="164">
        <f t="shared" ref="AB163:AL163" si="430">IF(COUNT(AB160:AB162)=0,"",SUM(AB160:AB162))</f>
        <v>2874262.4140000632</v>
      </c>
      <c r="AC163" s="165">
        <f t="shared" si="430"/>
        <v>2567330.6199999992</v>
      </c>
      <c r="AD163" s="166">
        <f t="shared" si="430"/>
        <v>291177.2319999974</v>
      </c>
      <c r="AE163" s="167">
        <f t="shared" si="430"/>
        <v>173429.27299999894</v>
      </c>
      <c r="AF163" s="168">
        <f t="shared" si="430"/>
        <v>173427.86499999894</v>
      </c>
      <c r="AG163" s="168">
        <f t="shared" si="430"/>
        <v>1.4079999999999999</v>
      </c>
      <c r="AH163" s="169">
        <f t="shared" si="430"/>
        <v>117748.58599999943</v>
      </c>
      <c r="AI163" s="170">
        <f t="shared" si="430"/>
        <v>116955.46199999962</v>
      </c>
      <c r="AJ163" s="170">
        <f t="shared" si="430"/>
        <v>7.2860000000000005</v>
      </c>
      <c r="AK163" s="170">
        <f t="shared" si="430"/>
        <v>785.88499999999965</v>
      </c>
      <c r="AL163" s="270">
        <f t="shared" si="430"/>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379"/>
      <c r="AZ163" s="133" t="s">
        <v>24</v>
      </c>
      <c r="BA163" s="164">
        <f t="shared" ref="BA163:BK163" si="431">IF(COUNT(BA160:BA162)=0,"",SUM(BA160:BA162))</f>
        <v>640042.76599998737</v>
      </c>
      <c r="BB163" s="165">
        <f t="shared" si="431"/>
        <v>476458.35799999919</v>
      </c>
      <c r="BC163" s="166">
        <f t="shared" si="431"/>
        <v>155285.21199999849</v>
      </c>
      <c r="BD163" s="167">
        <f t="shared" si="431"/>
        <v>132508.44499999905</v>
      </c>
      <c r="BE163" s="168">
        <f t="shared" si="431"/>
        <v>132508.25299999956</v>
      </c>
      <c r="BF163" s="168">
        <f t="shared" si="431"/>
        <v>0.19200000000000014</v>
      </c>
      <c r="BG163" s="169">
        <f t="shared" si="431"/>
        <v>22777.627000000146</v>
      </c>
      <c r="BH163" s="170">
        <f t="shared" si="431"/>
        <v>22775.46800000015</v>
      </c>
      <c r="BI163" s="170">
        <f t="shared" si="431"/>
        <v>8.3000000000000004E-2</v>
      </c>
      <c r="BJ163" s="170">
        <f t="shared" si="431"/>
        <v>2.0760000000000001</v>
      </c>
      <c r="BK163" s="270">
        <f t="shared" si="431"/>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379"/>
      <c r="BY163" s="133" t="s">
        <v>24</v>
      </c>
      <c r="BZ163" s="164">
        <f t="shared" ref="BZ163:CJ163" si="432">IF(COUNT(BZ160:BZ162)=0,"",SUM(BZ160:BZ162))</f>
        <v>221321.61799999728</v>
      </c>
      <c r="CA163" s="165">
        <f t="shared" si="432"/>
        <v>192799.4209999959</v>
      </c>
      <c r="CB163" s="166">
        <f t="shared" si="432"/>
        <v>27183.091000000095</v>
      </c>
      <c r="CC163" s="167">
        <f t="shared" si="432"/>
        <v>20178.583999999995</v>
      </c>
      <c r="CD163" s="168">
        <f t="shared" si="432"/>
        <v>20178.502999999997</v>
      </c>
      <c r="CE163" s="168">
        <f t="shared" si="432"/>
        <v>8.0999999999999989E-2</v>
      </c>
      <c r="CF163" s="169">
        <f t="shared" si="432"/>
        <v>7004.5519999999997</v>
      </c>
      <c r="CG163" s="170">
        <f t="shared" si="432"/>
        <v>6833.134</v>
      </c>
      <c r="CH163" s="170">
        <f t="shared" si="432"/>
        <v>22.971</v>
      </c>
      <c r="CI163" s="170">
        <f t="shared" si="432"/>
        <v>148.44899999999998</v>
      </c>
      <c r="CJ163" s="270">
        <f t="shared" si="432"/>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390"/>
      <c r="CX163" s="133" t="s">
        <v>24</v>
      </c>
      <c r="CY163" s="164">
        <f t="shared" ref="CY163:DI163" si="433">IF(COUNT(CY160:CY162)=0,"",SUM(CY160:CY162))</f>
        <v>176642.77399999581</v>
      </c>
      <c r="CZ163" s="165">
        <f t="shared" si="433"/>
        <v>154071.20099999759</v>
      </c>
      <c r="DA163" s="166">
        <f t="shared" si="433"/>
        <v>21436.313000000006</v>
      </c>
      <c r="DB163" s="167">
        <f t="shared" si="433"/>
        <v>15432.18899999998</v>
      </c>
      <c r="DC163" s="168">
        <f t="shared" si="433"/>
        <v>15432.107999999982</v>
      </c>
      <c r="DD163" s="168">
        <f t="shared" si="433"/>
        <v>8.0999999999999989E-2</v>
      </c>
      <c r="DE163" s="169">
        <f t="shared" si="433"/>
        <v>6004.1179999999995</v>
      </c>
      <c r="DF163" s="170">
        <f t="shared" si="433"/>
        <v>5832.7</v>
      </c>
      <c r="DG163" s="170">
        <f t="shared" si="433"/>
        <v>22.971</v>
      </c>
      <c r="DH163" s="170">
        <f t="shared" si="433"/>
        <v>148.44899999999998</v>
      </c>
      <c r="DI163" s="270">
        <f t="shared" si="433"/>
        <v>350.63</v>
      </c>
      <c r="DJ163" s="263">
        <f t="shared" si="415"/>
        <v>0.87221909796322172</v>
      </c>
      <c r="DK163" s="200">
        <f t="shared" si="415"/>
        <v>0.12135403285729941</v>
      </c>
      <c r="DL163" s="201">
        <f t="shared" si="415"/>
        <v>8.7363828423575068E-2</v>
      </c>
      <c r="DM163" s="202">
        <f t="shared" si="415"/>
        <v>8.736336987099369E-2</v>
      </c>
      <c r="DN163" s="202">
        <f t="shared" si="415"/>
        <v>4.5855258138100747E-7</v>
      </c>
      <c r="DO163" s="203">
        <f t="shared" si="415"/>
        <v>3.3990170466866317E-2</v>
      </c>
      <c r="DP163" s="204">
        <f t="shared" si="415"/>
        <v>3.3019748659518552E-2</v>
      </c>
      <c r="DQ163" s="204">
        <f t="shared" si="415"/>
        <v>1.3004211539386571E-4</v>
      </c>
      <c r="DR163" s="204">
        <f t="shared" si="415"/>
        <v>8.4039101423986635E-4</v>
      </c>
      <c r="DS163" s="255">
        <f t="shared" si="415"/>
        <v>1.9849665630817612E-3</v>
      </c>
      <c r="DV163" s="390"/>
      <c r="DW163" s="133" t="s">
        <v>24</v>
      </c>
      <c r="DX163" s="164">
        <f t="shared" ref="DX163:EH163" si="434">IF(COUNT(DX160:DX162)=0,"",SUM(DX160:DX162))</f>
        <v>44678.84400000023</v>
      </c>
      <c r="DY163" s="165">
        <f t="shared" si="434"/>
        <v>38728.22000000011</v>
      </c>
      <c r="DZ163" s="166">
        <f t="shared" si="434"/>
        <v>5746.7779999999948</v>
      </c>
      <c r="EA163" s="167">
        <f t="shared" si="434"/>
        <v>4746.3949999999913</v>
      </c>
      <c r="EB163" s="168">
        <f t="shared" si="434"/>
        <v>4746.3949999999913</v>
      </c>
      <c r="EC163" s="168">
        <f t="shared" si="434"/>
        <v>0</v>
      </c>
      <c r="ED163" s="169">
        <f t="shared" si="434"/>
        <v>1000.4339999999996</v>
      </c>
      <c r="EE163" s="170">
        <f t="shared" si="434"/>
        <v>1000.4339999999996</v>
      </c>
      <c r="EF163" s="170">
        <f t="shared" si="434"/>
        <v>0</v>
      </c>
      <c r="EG163" s="170">
        <f t="shared" si="434"/>
        <v>0</v>
      </c>
      <c r="EH163" s="270">
        <f t="shared" si="434"/>
        <v>4.2590000000000003</v>
      </c>
      <c r="EI163" s="263">
        <f t="shared" si="416"/>
        <v>0.86681338487629422</v>
      </c>
      <c r="EJ163" s="200">
        <f t="shared" si="416"/>
        <v>0.12862414255838769</v>
      </c>
      <c r="EK163" s="201">
        <f t="shared" si="416"/>
        <v>0.10623361249006279</v>
      </c>
      <c r="EL163" s="202">
        <f t="shared" si="416"/>
        <v>0.10623361249006279</v>
      </c>
      <c r="EM163" s="202">
        <f t="shared" si="416"/>
        <v>0</v>
      </c>
      <c r="EN163" s="203">
        <f t="shared" si="416"/>
        <v>2.2391671548171534E-2</v>
      </c>
      <c r="EO163" s="204">
        <f t="shared" si="416"/>
        <v>2.2391671548171534E-2</v>
      </c>
      <c r="EP163" s="204">
        <f t="shared" si="416"/>
        <v>0</v>
      </c>
      <c r="EQ163" s="204">
        <f t="shared" si="416"/>
        <v>0</v>
      </c>
      <c r="ER163" s="255">
        <f t="shared" si="416"/>
        <v>9.5324758178613097E-5</v>
      </c>
    </row>
    <row r="164" spans="1:148">
      <c r="A164" s="379"/>
      <c r="B164" s="130" t="s">
        <v>25</v>
      </c>
      <c r="C164" s="171"/>
      <c r="D164" s="172"/>
      <c r="E164" s="173"/>
      <c r="F164" s="174"/>
      <c r="G164" s="175"/>
      <c r="H164" s="175"/>
      <c r="I164" s="176"/>
      <c r="J164" s="177"/>
      <c r="K164" s="177"/>
      <c r="L164" s="177"/>
      <c r="M164" s="271"/>
      <c r="N164" s="264" t="str">
        <f t="shared" si="375"/>
        <v/>
      </c>
      <c r="O164" s="205" t="str">
        <f t="shared" si="376"/>
        <v/>
      </c>
      <c r="P164" s="206" t="str">
        <f t="shared" si="377"/>
        <v/>
      </c>
      <c r="Q164" s="207" t="str">
        <f t="shared" si="378"/>
        <v/>
      </c>
      <c r="R164" s="207" t="str">
        <f t="shared" si="379"/>
        <v/>
      </c>
      <c r="S164" s="208" t="str">
        <f t="shared" si="380"/>
        <v/>
      </c>
      <c r="T164" s="209" t="str">
        <f t="shared" si="381"/>
        <v/>
      </c>
      <c r="U164" s="209" t="str">
        <f t="shared" si="382"/>
        <v/>
      </c>
      <c r="V164" s="209" t="str">
        <f t="shared" si="383"/>
        <v/>
      </c>
      <c r="W164" s="256" t="str">
        <f t="shared" si="384"/>
        <v/>
      </c>
      <c r="Z164" s="379"/>
      <c r="AA164" s="130" t="s">
        <v>25</v>
      </c>
      <c r="AB164" s="171"/>
      <c r="AC164" s="172"/>
      <c r="AD164" s="173"/>
      <c r="AE164" s="174"/>
      <c r="AF164" s="175"/>
      <c r="AG164" s="175"/>
      <c r="AH164" s="176"/>
      <c r="AI164" s="177"/>
      <c r="AJ164" s="177"/>
      <c r="AK164" s="177"/>
      <c r="AL164" s="271"/>
      <c r="AM164" s="264" t="str">
        <f t="shared" si="385"/>
        <v/>
      </c>
      <c r="AN164" s="205" t="str">
        <f t="shared" si="386"/>
        <v/>
      </c>
      <c r="AO164" s="206" t="str">
        <f t="shared" si="387"/>
        <v/>
      </c>
      <c r="AP164" s="207" t="str">
        <f t="shared" si="388"/>
        <v/>
      </c>
      <c r="AQ164" s="207" t="str">
        <f t="shared" si="389"/>
        <v/>
      </c>
      <c r="AR164" s="208" t="str">
        <f t="shared" si="390"/>
        <v/>
      </c>
      <c r="AS164" s="209" t="str">
        <f t="shared" si="391"/>
        <v/>
      </c>
      <c r="AT164" s="209" t="str">
        <f t="shared" si="392"/>
        <v/>
      </c>
      <c r="AU164" s="209" t="str">
        <f t="shared" si="393"/>
        <v/>
      </c>
      <c r="AV164" s="256" t="str">
        <f t="shared" si="394"/>
        <v/>
      </c>
      <c r="AY164" s="379"/>
      <c r="AZ164" s="130" t="s">
        <v>25</v>
      </c>
      <c r="BA164" s="171"/>
      <c r="BB164" s="172"/>
      <c r="BC164" s="173"/>
      <c r="BD164" s="174"/>
      <c r="BE164" s="175"/>
      <c r="BF164" s="175"/>
      <c r="BG164" s="176"/>
      <c r="BH164" s="177"/>
      <c r="BI164" s="177"/>
      <c r="BJ164" s="177"/>
      <c r="BK164" s="271"/>
      <c r="BL164" s="264" t="str">
        <f t="shared" si="395"/>
        <v/>
      </c>
      <c r="BM164" s="205" t="str">
        <f t="shared" si="396"/>
        <v/>
      </c>
      <c r="BN164" s="206" t="str">
        <f t="shared" si="397"/>
        <v/>
      </c>
      <c r="BO164" s="207" t="str">
        <f t="shared" si="398"/>
        <v/>
      </c>
      <c r="BP164" s="207" t="str">
        <f t="shared" si="399"/>
        <v/>
      </c>
      <c r="BQ164" s="208" t="str">
        <f t="shared" si="400"/>
        <v/>
      </c>
      <c r="BR164" s="209" t="str">
        <f t="shared" si="401"/>
        <v/>
      </c>
      <c r="BS164" s="209" t="str">
        <f t="shared" si="402"/>
        <v/>
      </c>
      <c r="BT164" s="209" t="str">
        <f t="shared" si="403"/>
        <v/>
      </c>
      <c r="BU164" s="256" t="str">
        <f t="shared" si="404"/>
        <v/>
      </c>
      <c r="BX164" s="379"/>
      <c r="BY164" s="130" t="s">
        <v>25</v>
      </c>
      <c r="BZ164" s="171"/>
      <c r="CA164" s="172"/>
      <c r="CB164" s="173"/>
      <c r="CC164" s="174"/>
      <c r="CD164" s="175"/>
      <c r="CE164" s="175"/>
      <c r="CF164" s="176"/>
      <c r="CG164" s="177"/>
      <c r="CH164" s="177"/>
      <c r="CI164" s="177"/>
      <c r="CJ164" s="271"/>
      <c r="CK164" s="264" t="str">
        <f t="shared" si="405"/>
        <v/>
      </c>
      <c r="CL164" s="205" t="str">
        <f t="shared" si="406"/>
        <v/>
      </c>
      <c r="CM164" s="206" t="str">
        <f t="shared" si="407"/>
        <v/>
      </c>
      <c r="CN164" s="207" t="str">
        <f t="shared" si="408"/>
        <v/>
      </c>
      <c r="CO164" s="207" t="str">
        <f t="shared" si="409"/>
        <v/>
      </c>
      <c r="CP164" s="208" t="str">
        <f t="shared" si="410"/>
        <v/>
      </c>
      <c r="CQ164" s="209" t="str">
        <f t="shared" si="411"/>
        <v/>
      </c>
      <c r="CR164" s="209" t="str">
        <f t="shared" si="412"/>
        <v/>
      </c>
      <c r="CS164" s="209" t="str">
        <f t="shared" si="413"/>
        <v/>
      </c>
      <c r="CT164" s="256" t="str">
        <f t="shared" si="414"/>
        <v/>
      </c>
      <c r="CW164" s="390"/>
      <c r="CX164" s="130" t="s">
        <v>25</v>
      </c>
      <c r="CY164" s="171"/>
      <c r="CZ164" s="172"/>
      <c r="DA164" s="173"/>
      <c r="DB164" s="174"/>
      <c r="DC164" s="175"/>
      <c r="DD164" s="175"/>
      <c r="DE164" s="176"/>
      <c r="DF164" s="177"/>
      <c r="DG164" s="177"/>
      <c r="DH164" s="177"/>
      <c r="DI164" s="271"/>
      <c r="DJ164" s="264" t="str">
        <f t="shared" si="415"/>
        <v/>
      </c>
      <c r="DK164" s="205" t="str">
        <f t="shared" si="415"/>
        <v/>
      </c>
      <c r="DL164" s="206" t="str">
        <f t="shared" si="415"/>
        <v/>
      </c>
      <c r="DM164" s="207" t="str">
        <f t="shared" si="415"/>
        <v/>
      </c>
      <c r="DN164" s="207" t="str">
        <f t="shared" si="415"/>
        <v/>
      </c>
      <c r="DO164" s="208" t="str">
        <f t="shared" si="415"/>
        <v/>
      </c>
      <c r="DP164" s="209" t="str">
        <f t="shared" si="415"/>
        <v/>
      </c>
      <c r="DQ164" s="209" t="str">
        <f t="shared" si="415"/>
        <v/>
      </c>
      <c r="DR164" s="209" t="str">
        <f t="shared" si="415"/>
        <v/>
      </c>
      <c r="DS164" s="256" t="str">
        <f t="shared" si="415"/>
        <v/>
      </c>
      <c r="DV164" s="390"/>
      <c r="DW164" s="130" t="s">
        <v>25</v>
      </c>
      <c r="DX164" s="171"/>
      <c r="DY164" s="172"/>
      <c r="DZ164" s="173"/>
      <c r="EA164" s="174"/>
      <c r="EB164" s="175"/>
      <c r="EC164" s="175"/>
      <c r="ED164" s="176"/>
      <c r="EE164" s="177"/>
      <c r="EF164" s="177"/>
      <c r="EG164" s="177"/>
      <c r="EH164" s="271"/>
      <c r="EI164" s="264" t="str">
        <f t="shared" si="416"/>
        <v/>
      </c>
      <c r="EJ164" s="205" t="str">
        <f t="shared" si="416"/>
        <v/>
      </c>
      <c r="EK164" s="206" t="str">
        <f t="shared" si="416"/>
        <v/>
      </c>
      <c r="EL164" s="207" t="str">
        <f t="shared" si="416"/>
        <v/>
      </c>
      <c r="EM164" s="207" t="str">
        <f t="shared" si="416"/>
        <v/>
      </c>
      <c r="EN164" s="208" t="str">
        <f t="shared" si="416"/>
        <v/>
      </c>
      <c r="EO164" s="209" t="str">
        <f t="shared" si="416"/>
        <v/>
      </c>
      <c r="EP164" s="209" t="str">
        <f t="shared" si="416"/>
        <v/>
      </c>
      <c r="EQ164" s="209" t="str">
        <f t="shared" si="416"/>
        <v/>
      </c>
      <c r="ER164" s="256" t="str">
        <f t="shared" si="416"/>
        <v/>
      </c>
    </row>
    <row r="165" spans="1:148">
      <c r="A165" s="379"/>
      <c r="B165" s="131" t="s">
        <v>26</v>
      </c>
      <c r="C165" s="150"/>
      <c r="D165" s="151"/>
      <c r="E165" s="152"/>
      <c r="F165" s="153"/>
      <c r="G165" s="154"/>
      <c r="H165" s="154"/>
      <c r="I165" s="155"/>
      <c r="J165" s="156"/>
      <c r="K165" s="156"/>
      <c r="L165" s="156"/>
      <c r="M165" s="268"/>
      <c r="N165" s="261" t="str">
        <f t="shared" si="375"/>
        <v/>
      </c>
      <c r="O165" s="190" t="str">
        <f t="shared" si="376"/>
        <v/>
      </c>
      <c r="P165" s="191" t="str">
        <f t="shared" si="377"/>
        <v/>
      </c>
      <c r="Q165" s="192" t="str">
        <f t="shared" si="378"/>
        <v/>
      </c>
      <c r="R165" s="192" t="str">
        <f t="shared" si="379"/>
        <v/>
      </c>
      <c r="S165" s="193" t="str">
        <f t="shared" si="380"/>
        <v/>
      </c>
      <c r="T165" s="194" t="str">
        <f t="shared" si="381"/>
        <v/>
      </c>
      <c r="U165" s="194" t="str">
        <f t="shared" si="382"/>
        <v/>
      </c>
      <c r="V165" s="194" t="str">
        <f t="shared" si="383"/>
        <v/>
      </c>
      <c r="W165" s="253" t="str">
        <f t="shared" si="384"/>
        <v/>
      </c>
      <c r="Z165" s="379"/>
      <c r="AA165" s="131" t="s">
        <v>26</v>
      </c>
      <c r="AB165" s="150"/>
      <c r="AC165" s="151"/>
      <c r="AD165" s="152"/>
      <c r="AE165" s="153"/>
      <c r="AF165" s="154"/>
      <c r="AG165" s="154"/>
      <c r="AH165" s="155"/>
      <c r="AI165" s="156"/>
      <c r="AJ165" s="156"/>
      <c r="AK165" s="156"/>
      <c r="AL165" s="268"/>
      <c r="AM165" s="261" t="str">
        <f t="shared" si="385"/>
        <v/>
      </c>
      <c r="AN165" s="190" t="str">
        <f t="shared" si="386"/>
        <v/>
      </c>
      <c r="AO165" s="191" t="str">
        <f t="shared" si="387"/>
        <v/>
      </c>
      <c r="AP165" s="192" t="str">
        <f t="shared" si="388"/>
        <v/>
      </c>
      <c r="AQ165" s="192" t="str">
        <f t="shared" si="389"/>
        <v/>
      </c>
      <c r="AR165" s="193" t="str">
        <f t="shared" si="390"/>
        <v/>
      </c>
      <c r="AS165" s="194" t="str">
        <f t="shared" si="391"/>
        <v/>
      </c>
      <c r="AT165" s="194" t="str">
        <f t="shared" si="392"/>
        <v/>
      </c>
      <c r="AU165" s="194" t="str">
        <f t="shared" si="393"/>
        <v/>
      </c>
      <c r="AV165" s="253" t="str">
        <f t="shared" si="394"/>
        <v/>
      </c>
      <c r="AY165" s="379"/>
      <c r="AZ165" s="131" t="s">
        <v>26</v>
      </c>
      <c r="BA165" s="150"/>
      <c r="BB165" s="151"/>
      <c r="BC165" s="152"/>
      <c r="BD165" s="153"/>
      <c r="BE165" s="154"/>
      <c r="BF165" s="154"/>
      <c r="BG165" s="155"/>
      <c r="BH165" s="156"/>
      <c r="BI165" s="156"/>
      <c r="BJ165" s="156"/>
      <c r="BK165" s="268"/>
      <c r="BL165" s="261" t="str">
        <f t="shared" si="395"/>
        <v/>
      </c>
      <c r="BM165" s="190" t="str">
        <f t="shared" si="396"/>
        <v/>
      </c>
      <c r="BN165" s="191" t="str">
        <f t="shared" si="397"/>
        <v/>
      </c>
      <c r="BO165" s="192" t="str">
        <f t="shared" si="398"/>
        <v/>
      </c>
      <c r="BP165" s="192" t="str">
        <f t="shared" si="399"/>
        <v/>
      </c>
      <c r="BQ165" s="193" t="str">
        <f t="shared" si="400"/>
        <v/>
      </c>
      <c r="BR165" s="194" t="str">
        <f t="shared" si="401"/>
        <v/>
      </c>
      <c r="BS165" s="194" t="str">
        <f t="shared" si="402"/>
        <v/>
      </c>
      <c r="BT165" s="194" t="str">
        <f t="shared" si="403"/>
        <v/>
      </c>
      <c r="BU165" s="253" t="str">
        <f t="shared" si="404"/>
        <v/>
      </c>
      <c r="BX165" s="379"/>
      <c r="BY165" s="131" t="s">
        <v>26</v>
      </c>
      <c r="BZ165" s="150"/>
      <c r="CA165" s="151"/>
      <c r="CB165" s="152"/>
      <c r="CC165" s="153"/>
      <c r="CD165" s="154"/>
      <c r="CE165" s="154"/>
      <c r="CF165" s="155"/>
      <c r="CG165" s="156"/>
      <c r="CH165" s="156"/>
      <c r="CI165" s="156"/>
      <c r="CJ165" s="268"/>
      <c r="CK165" s="261" t="str">
        <f t="shared" si="405"/>
        <v/>
      </c>
      <c r="CL165" s="190" t="str">
        <f t="shared" si="406"/>
        <v/>
      </c>
      <c r="CM165" s="191" t="str">
        <f t="shared" si="407"/>
        <v/>
      </c>
      <c r="CN165" s="192" t="str">
        <f t="shared" si="408"/>
        <v/>
      </c>
      <c r="CO165" s="192" t="str">
        <f t="shared" si="409"/>
        <v/>
      </c>
      <c r="CP165" s="193" t="str">
        <f t="shared" si="410"/>
        <v/>
      </c>
      <c r="CQ165" s="194" t="str">
        <f t="shared" si="411"/>
        <v/>
      </c>
      <c r="CR165" s="194" t="str">
        <f t="shared" si="412"/>
        <v/>
      </c>
      <c r="CS165" s="194" t="str">
        <f t="shared" si="413"/>
        <v/>
      </c>
      <c r="CT165" s="253" t="str">
        <f t="shared" si="414"/>
        <v/>
      </c>
      <c r="CW165" s="390"/>
      <c r="CX165" s="131" t="s">
        <v>26</v>
      </c>
      <c r="CY165" s="150"/>
      <c r="CZ165" s="151"/>
      <c r="DA165" s="152"/>
      <c r="DB165" s="153"/>
      <c r="DC165" s="154"/>
      <c r="DD165" s="154"/>
      <c r="DE165" s="155"/>
      <c r="DF165" s="156"/>
      <c r="DG165" s="156"/>
      <c r="DH165" s="156"/>
      <c r="DI165" s="268"/>
      <c r="DJ165" s="261" t="str">
        <f t="shared" si="415"/>
        <v/>
      </c>
      <c r="DK165" s="190" t="str">
        <f t="shared" si="415"/>
        <v/>
      </c>
      <c r="DL165" s="191" t="str">
        <f t="shared" si="415"/>
        <v/>
      </c>
      <c r="DM165" s="192" t="str">
        <f t="shared" si="415"/>
        <v/>
      </c>
      <c r="DN165" s="192" t="str">
        <f t="shared" si="415"/>
        <v/>
      </c>
      <c r="DO165" s="193" t="str">
        <f t="shared" si="415"/>
        <v/>
      </c>
      <c r="DP165" s="194" t="str">
        <f t="shared" si="415"/>
        <v/>
      </c>
      <c r="DQ165" s="194" t="str">
        <f t="shared" si="415"/>
        <v/>
      </c>
      <c r="DR165" s="194" t="str">
        <f t="shared" si="415"/>
        <v/>
      </c>
      <c r="DS165" s="253" t="str">
        <f t="shared" si="415"/>
        <v/>
      </c>
      <c r="DV165" s="390"/>
      <c r="DW165" s="131" t="s">
        <v>26</v>
      </c>
      <c r="DX165" s="150"/>
      <c r="DY165" s="151"/>
      <c r="DZ165" s="152"/>
      <c r="EA165" s="153"/>
      <c r="EB165" s="154"/>
      <c r="EC165" s="154"/>
      <c r="ED165" s="155"/>
      <c r="EE165" s="156"/>
      <c r="EF165" s="156"/>
      <c r="EG165" s="156"/>
      <c r="EH165" s="268"/>
      <c r="EI165" s="261" t="str">
        <f t="shared" si="416"/>
        <v/>
      </c>
      <c r="EJ165" s="190" t="str">
        <f t="shared" si="416"/>
        <v/>
      </c>
      <c r="EK165" s="191" t="str">
        <f t="shared" si="416"/>
        <v/>
      </c>
      <c r="EL165" s="192" t="str">
        <f t="shared" si="416"/>
        <v/>
      </c>
      <c r="EM165" s="192" t="str">
        <f t="shared" si="416"/>
        <v/>
      </c>
      <c r="EN165" s="193" t="str">
        <f t="shared" si="416"/>
        <v/>
      </c>
      <c r="EO165" s="194" t="str">
        <f t="shared" si="416"/>
        <v/>
      </c>
      <c r="EP165" s="194" t="str">
        <f t="shared" si="416"/>
        <v/>
      </c>
      <c r="EQ165" s="194" t="str">
        <f t="shared" si="416"/>
        <v/>
      </c>
      <c r="ER165" s="253" t="str">
        <f t="shared" si="416"/>
        <v/>
      </c>
    </row>
    <row r="166" spans="1:148">
      <c r="A166" s="379"/>
      <c r="B166" s="132" t="s">
        <v>27</v>
      </c>
      <c r="C166" s="157"/>
      <c r="D166" s="158"/>
      <c r="E166" s="159"/>
      <c r="F166" s="160"/>
      <c r="G166" s="161"/>
      <c r="H166" s="161"/>
      <c r="I166" s="162"/>
      <c r="J166" s="163"/>
      <c r="K166" s="163"/>
      <c r="L166" s="163"/>
      <c r="M166" s="269"/>
      <c r="N166" s="262" t="str">
        <f t="shared" si="375"/>
        <v/>
      </c>
      <c r="O166" s="195" t="str">
        <f t="shared" si="376"/>
        <v/>
      </c>
      <c r="P166" s="196" t="str">
        <f t="shared" si="377"/>
        <v/>
      </c>
      <c r="Q166" s="197" t="str">
        <f t="shared" si="378"/>
        <v/>
      </c>
      <c r="R166" s="197" t="str">
        <f t="shared" si="379"/>
        <v/>
      </c>
      <c r="S166" s="198" t="str">
        <f t="shared" si="380"/>
        <v/>
      </c>
      <c r="T166" s="199" t="str">
        <f t="shared" si="381"/>
        <v/>
      </c>
      <c r="U166" s="199" t="str">
        <f t="shared" si="382"/>
        <v/>
      </c>
      <c r="V166" s="199" t="str">
        <f t="shared" si="383"/>
        <v/>
      </c>
      <c r="W166" s="254" t="str">
        <f t="shared" si="384"/>
        <v/>
      </c>
      <c r="Z166" s="379"/>
      <c r="AA166" s="132" t="s">
        <v>27</v>
      </c>
      <c r="AB166" s="157"/>
      <c r="AC166" s="158"/>
      <c r="AD166" s="159"/>
      <c r="AE166" s="160"/>
      <c r="AF166" s="161"/>
      <c r="AG166" s="161"/>
      <c r="AH166" s="162"/>
      <c r="AI166" s="163"/>
      <c r="AJ166" s="163"/>
      <c r="AK166" s="163"/>
      <c r="AL166" s="269"/>
      <c r="AM166" s="262" t="str">
        <f t="shared" si="385"/>
        <v/>
      </c>
      <c r="AN166" s="195" t="str">
        <f t="shared" si="386"/>
        <v/>
      </c>
      <c r="AO166" s="196" t="str">
        <f t="shared" si="387"/>
        <v/>
      </c>
      <c r="AP166" s="197" t="str">
        <f t="shared" si="388"/>
        <v/>
      </c>
      <c r="AQ166" s="197" t="str">
        <f t="shared" si="389"/>
        <v/>
      </c>
      <c r="AR166" s="198" t="str">
        <f t="shared" si="390"/>
        <v/>
      </c>
      <c r="AS166" s="199" t="str">
        <f t="shared" si="391"/>
        <v/>
      </c>
      <c r="AT166" s="199" t="str">
        <f t="shared" si="392"/>
        <v/>
      </c>
      <c r="AU166" s="199" t="str">
        <f t="shared" si="393"/>
        <v/>
      </c>
      <c r="AV166" s="254" t="str">
        <f t="shared" si="394"/>
        <v/>
      </c>
      <c r="AY166" s="379"/>
      <c r="AZ166" s="132" t="s">
        <v>27</v>
      </c>
      <c r="BA166" s="157"/>
      <c r="BB166" s="158"/>
      <c r="BC166" s="159"/>
      <c r="BD166" s="160"/>
      <c r="BE166" s="161"/>
      <c r="BF166" s="161"/>
      <c r="BG166" s="162"/>
      <c r="BH166" s="163"/>
      <c r="BI166" s="163"/>
      <c r="BJ166" s="163"/>
      <c r="BK166" s="269"/>
      <c r="BL166" s="262" t="str">
        <f t="shared" si="395"/>
        <v/>
      </c>
      <c r="BM166" s="195" t="str">
        <f t="shared" si="396"/>
        <v/>
      </c>
      <c r="BN166" s="196" t="str">
        <f t="shared" si="397"/>
        <v/>
      </c>
      <c r="BO166" s="197" t="str">
        <f t="shared" si="398"/>
        <v/>
      </c>
      <c r="BP166" s="197" t="str">
        <f t="shared" si="399"/>
        <v/>
      </c>
      <c r="BQ166" s="198" t="str">
        <f t="shared" si="400"/>
        <v/>
      </c>
      <c r="BR166" s="199" t="str">
        <f t="shared" si="401"/>
        <v/>
      </c>
      <c r="BS166" s="199" t="str">
        <f t="shared" si="402"/>
        <v/>
      </c>
      <c r="BT166" s="199" t="str">
        <f t="shared" si="403"/>
        <v/>
      </c>
      <c r="BU166" s="254" t="str">
        <f t="shared" si="404"/>
        <v/>
      </c>
      <c r="BX166" s="379"/>
      <c r="BY166" s="132" t="s">
        <v>27</v>
      </c>
      <c r="BZ166" s="157"/>
      <c r="CA166" s="158"/>
      <c r="CB166" s="159"/>
      <c r="CC166" s="160"/>
      <c r="CD166" s="161"/>
      <c r="CE166" s="161"/>
      <c r="CF166" s="162"/>
      <c r="CG166" s="163"/>
      <c r="CH166" s="163"/>
      <c r="CI166" s="163"/>
      <c r="CJ166" s="269"/>
      <c r="CK166" s="262" t="str">
        <f t="shared" si="405"/>
        <v/>
      </c>
      <c r="CL166" s="195" t="str">
        <f t="shared" si="406"/>
        <v/>
      </c>
      <c r="CM166" s="196" t="str">
        <f t="shared" si="407"/>
        <v/>
      </c>
      <c r="CN166" s="197" t="str">
        <f t="shared" si="408"/>
        <v/>
      </c>
      <c r="CO166" s="197" t="str">
        <f t="shared" si="409"/>
        <v/>
      </c>
      <c r="CP166" s="198" t="str">
        <f t="shared" si="410"/>
        <v/>
      </c>
      <c r="CQ166" s="199" t="str">
        <f t="shared" si="411"/>
        <v/>
      </c>
      <c r="CR166" s="199" t="str">
        <f t="shared" si="412"/>
        <v/>
      </c>
      <c r="CS166" s="199" t="str">
        <f t="shared" si="413"/>
        <v/>
      </c>
      <c r="CT166" s="254" t="str">
        <f t="shared" si="414"/>
        <v/>
      </c>
      <c r="CW166" s="390"/>
      <c r="CX166" s="132" t="s">
        <v>27</v>
      </c>
      <c r="CY166" s="157"/>
      <c r="CZ166" s="158"/>
      <c r="DA166" s="159"/>
      <c r="DB166" s="160"/>
      <c r="DC166" s="161"/>
      <c r="DD166" s="161"/>
      <c r="DE166" s="162"/>
      <c r="DF166" s="163"/>
      <c r="DG166" s="163"/>
      <c r="DH166" s="163"/>
      <c r="DI166" s="269"/>
      <c r="DJ166" s="262" t="str">
        <f t="shared" si="415"/>
        <v/>
      </c>
      <c r="DK166" s="195" t="str">
        <f t="shared" si="415"/>
        <v/>
      </c>
      <c r="DL166" s="196" t="str">
        <f t="shared" si="415"/>
        <v/>
      </c>
      <c r="DM166" s="197" t="str">
        <f t="shared" si="415"/>
        <v/>
      </c>
      <c r="DN166" s="197" t="str">
        <f t="shared" si="415"/>
        <v/>
      </c>
      <c r="DO166" s="198" t="str">
        <f t="shared" si="415"/>
        <v/>
      </c>
      <c r="DP166" s="199" t="str">
        <f t="shared" si="415"/>
        <v/>
      </c>
      <c r="DQ166" s="199" t="str">
        <f t="shared" si="415"/>
        <v/>
      </c>
      <c r="DR166" s="199" t="str">
        <f t="shared" si="415"/>
        <v/>
      </c>
      <c r="DS166" s="254" t="str">
        <f t="shared" si="415"/>
        <v/>
      </c>
      <c r="DV166" s="390"/>
      <c r="DW166" s="132" t="s">
        <v>27</v>
      </c>
      <c r="DX166" s="157"/>
      <c r="DY166" s="158"/>
      <c r="DZ166" s="159"/>
      <c r="EA166" s="160"/>
      <c r="EB166" s="161"/>
      <c r="EC166" s="161"/>
      <c r="ED166" s="162"/>
      <c r="EE166" s="163"/>
      <c r="EF166" s="163"/>
      <c r="EG166" s="163"/>
      <c r="EH166" s="269"/>
      <c r="EI166" s="262" t="str">
        <f t="shared" si="416"/>
        <v/>
      </c>
      <c r="EJ166" s="195" t="str">
        <f t="shared" si="416"/>
        <v/>
      </c>
      <c r="EK166" s="196" t="str">
        <f t="shared" si="416"/>
        <v/>
      </c>
      <c r="EL166" s="197" t="str">
        <f t="shared" si="416"/>
        <v/>
      </c>
      <c r="EM166" s="197" t="str">
        <f t="shared" si="416"/>
        <v/>
      </c>
      <c r="EN166" s="198" t="str">
        <f t="shared" si="416"/>
        <v/>
      </c>
      <c r="EO166" s="199" t="str">
        <f t="shared" si="416"/>
        <v/>
      </c>
      <c r="EP166" s="199" t="str">
        <f t="shared" si="416"/>
        <v/>
      </c>
      <c r="EQ166" s="199" t="str">
        <f t="shared" si="416"/>
        <v/>
      </c>
      <c r="ER166" s="254" t="str">
        <f t="shared" si="416"/>
        <v/>
      </c>
    </row>
    <row r="167" spans="1:148" ht="15">
      <c r="A167" s="379"/>
      <c r="B167" s="133" t="s">
        <v>28</v>
      </c>
      <c r="C167" s="164" t="str">
        <f t="shared" ref="C167:M167" si="435">IF(COUNT(C164:C166)=0,"",SUM(C164:C166))</f>
        <v/>
      </c>
      <c r="D167" s="165" t="str">
        <f t="shared" si="435"/>
        <v/>
      </c>
      <c r="E167" s="166" t="str">
        <f t="shared" si="435"/>
        <v/>
      </c>
      <c r="F167" s="167" t="str">
        <f t="shared" si="435"/>
        <v/>
      </c>
      <c r="G167" s="168" t="str">
        <f t="shared" si="435"/>
        <v/>
      </c>
      <c r="H167" s="168" t="str">
        <f t="shared" si="435"/>
        <v/>
      </c>
      <c r="I167" s="169" t="str">
        <f t="shared" si="435"/>
        <v/>
      </c>
      <c r="J167" s="170" t="str">
        <f t="shared" si="435"/>
        <v/>
      </c>
      <c r="K167" s="170" t="str">
        <f t="shared" si="435"/>
        <v/>
      </c>
      <c r="L167" s="170" t="str">
        <f t="shared" si="435"/>
        <v/>
      </c>
      <c r="M167" s="270" t="str">
        <f t="shared" si="435"/>
        <v/>
      </c>
      <c r="N167" s="263" t="str">
        <f t="shared" si="375"/>
        <v/>
      </c>
      <c r="O167" s="200" t="str">
        <f t="shared" si="376"/>
        <v/>
      </c>
      <c r="P167" s="201" t="str">
        <f t="shared" si="377"/>
        <v/>
      </c>
      <c r="Q167" s="202" t="str">
        <f t="shared" si="378"/>
        <v/>
      </c>
      <c r="R167" s="202" t="str">
        <f t="shared" si="379"/>
        <v/>
      </c>
      <c r="S167" s="203" t="str">
        <f t="shared" si="380"/>
        <v/>
      </c>
      <c r="T167" s="204" t="str">
        <f t="shared" si="381"/>
        <v/>
      </c>
      <c r="U167" s="204" t="str">
        <f t="shared" si="382"/>
        <v/>
      </c>
      <c r="V167" s="204" t="str">
        <f t="shared" si="383"/>
        <v/>
      </c>
      <c r="W167" s="255" t="str">
        <f t="shared" si="384"/>
        <v/>
      </c>
      <c r="Z167" s="379"/>
      <c r="AA167" s="133" t="s">
        <v>28</v>
      </c>
      <c r="AB167" s="164" t="str">
        <f t="shared" ref="AB167:AL167" si="436">IF(COUNT(AB164:AB166)=0,"",SUM(AB164:AB166))</f>
        <v/>
      </c>
      <c r="AC167" s="165" t="str">
        <f t="shared" si="436"/>
        <v/>
      </c>
      <c r="AD167" s="166" t="str">
        <f t="shared" si="436"/>
        <v/>
      </c>
      <c r="AE167" s="167" t="str">
        <f t="shared" si="436"/>
        <v/>
      </c>
      <c r="AF167" s="168" t="str">
        <f t="shared" si="436"/>
        <v/>
      </c>
      <c r="AG167" s="168" t="str">
        <f t="shared" si="436"/>
        <v/>
      </c>
      <c r="AH167" s="169" t="str">
        <f t="shared" si="436"/>
        <v/>
      </c>
      <c r="AI167" s="170" t="str">
        <f t="shared" si="436"/>
        <v/>
      </c>
      <c r="AJ167" s="170" t="str">
        <f t="shared" si="436"/>
        <v/>
      </c>
      <c r="AK167" s="170" t="str">
        <f t="shared" si="436"/>
        <v/>
      </c>
      <c r="AL167" s="270" t="str">
        <f t="shared" si="436"/>
        <v/>
      </c>
      <c r="AM167" s="263" t="str">
        <f t="shared" si="385"/>
        <v/>
      </c>
      <c r="AN167" s="200" t="str">
        <f t="shared" si="386"/>
        <v/>
      </c>
      <c r="AO167" s="201" t="str">
        <f t="shared" si="387"/>
        <v/>
      </c>
      <c r="AP167" s="202" t="str">
        <f t="shared" si="388"/>
        <v/>
      </c>
      <c r="AQ167" s="202" t="str">
        <f t="shared" si="389"/>
        <v/>
      </c>
      <c r="AR167" s="203" t="str">
        <f t="shared" si="390"/>
        <v/>
      </c>
      <c r="AS167" s="204" t="str">
        <f t="shared" si="391"/>
        <v/>
      </c>
      <c r="AT167" s="204" t="str">
        <f t="shared" si="392"/>
        <v/>
      </c>
      <c r="AU167" s="204" t="str">
        <f t="shared" si="393"/>
        <v/>
      </c>
      <c r="AV167" s="255" t="str">
        <f t="shared" si="394"/>
        <v/>
      </c>
      <c r="AY167" s="379"/>
      <c r="AZ167" s="133" t="s">
        <v>28</v>
      </c>
      <c r="BA167" s="164" t="str">
        <f t="shared" ref="BA167:BK167" si="437">IF(COUNT(BA164:BA166)=0,"",SUM(BA164:BA166))</f>
        <v/>
      </c>
      <c r="BB167" s="165" t="str">
        <f t="shared" si="437"/>
        <v/>
      </c>
      <c r="BC167" s="166" t="str">
        <f t="shared" si="437"/>
        <v/>
      </c>
      <c r="BD167" s="167" t="str">
        <f t="shared" si="437"/>
        <v/>
      </c>
      <c r="BE167" s="168" t="str">
        <f t="shared" si="437"/>
        <v/>
      </c>
      <c r="BF167" s="168" t="str">
        <f t="shared" si="437"/>
        <v/>
      </c>
      <c r="BG167" s="169" t="str">
        <f t="shared" si="437"/>
        <v/>
      </c>
      <c r="BH167" s="170" t="str">
        <f t="shared" si="437"/>
        <v/>
      </c>
      <c r="BI167" s="170" t="str">
        <f t="shared" si="437"/>
        <v/>
      </c>
      <c r="BJ167" s="170" t="str">
        <f t="shared" si="437"/>
        <v/>
      </c>
      <c r="BK167" s="270" t="str">
        <f t="shared" si="437"/>
        <v/>
      </c>
      <c r="BL167" s="263" t="str">
        <f t="shared" si="395"/>
        <v/>
      </c>
      <c r="BM167" s="200" t="str">
        <f t="shared" si="396"/>
        <v/>
      </c>
      <c r="BN167" s="201" t="str">
        <f t="shared" si="397"/>
        <v/>
      </c>
      <c r="BO167" s="202" t="str">
        <f t="shared" si="398"/>
        <v/>
      </c>
      <c r="BP167" s="202" t="str">
        <f t="shared" si="399"/>
        <v/>
      </c>
      <c r="BQ167" s="203" t="str">
        <f t="shared" si="400"/>
        <v/>
      </c>
      <c r="BR167" s="204" t="str">
        <f t="shared" si="401"/>
        <v/>
      </c>
      <c r="BS167" s="204" t="str">
        <f t="shared" si="402"/>
        <v/>
      </c>
      <c r="BT167" s="204" t="str">
        <f t="shared" si="403"/>
        <v/>
      </c>
      <c r="BU167" s="255" t="str">
        <f t="shared" si="404"/>
        <v/>
      </c>
      <c r="BX167" s="379"/>
      <c r="BY167" s="133" t="s">
        <v>28</v>
      </c>
      <c r="BZ167" s="164" t="str">
        <f t="shared" ref="BZ167:CJ167" si="438">IF(COUNT(BZ164:BZ166)=0,"",SUM(BZ164:BZ166))</f>
        <v/>
      </c>
      <c r="CA167" s="165" t="str">
        <f t="shared" si="438"/>
        <v/>
      </c>
      <c r="CB167" s="166" t="str">
        <f t="shared" si="438"/>
        <v/>
      </c>
      <c r="CC167" s="167" t="str">
        <f t="shared" si="438"/>
        <v/>
      </c>
      <c r="CD167" s="168" t="str">
        <f t="shared" si="438"/>
        <v/>
      </c>
      <c r="CE167" s="168" t="str">
        <f t="shared" si="438"/>
        <v/>
      </c>
      <c r="CF167" s="169" t="str">
        <f t="shared" si="438"/>
        <v/>
      </c>
      <c r="CG167" s="170" t="str">
        <f t="shared" si="438"/>
        <v/>
      </c>
      <c r="CH167" s="170" t="str">
        <f t="shared" si="438"/>
        <v/>
      </c>
      <c r="CI167" s="170" t="str">
        <f t="shared" si="438"/>
        <v/>
      </c>
      <c r="CJ167" s="270" t="str">
        <f t="shared" si="438"/>
        <v/>
      </c>
      <c r="CK167" s="263" t="str">
        <f t="shared" si="405"/>
        <v/>
      </c>
      <c r="CL167" s="200" t="str">
        <f t="shared" si="406"/>
        <v/>
      </c>
      <c r="CM167" s="201" t="str">
        <f t="shared" si="407"/>
        <v/>
      </c>
      <c r="CN167" s="202" t="str">
        <f t="shared" si="408"/>
        <v/>
      </c>
      <c r="CO167" s="202" t="str">
        <f t="shared" si="409"/>
        <v/>
      </c>
      <c r="CP167" s="203" t="str">
        <f t="shared" si="410"/>
        <v/>
      </c>
      <c r="CQ167" s="204" t="str">
        <f t="shared" si="411"/>
        <v/>
      </c>
      <c r="CR167" s="204" t="str">
        <f t="shared" si="412"/>
        <v/>
      </c>
      <c r="CS167" s="204" t="str">
        <f t="shared" si="413"/>
        <v/>
      </c>
      <c r="CT167" s="255" t="str">
        <f t="shared" si="414"/>
        <v/>
      </c>
      <c r="CW167" s="390"/>
      <c r="CX167" s="133" t="s">
        <v>28</v>
      </c>
      <c r="CY167" s="164" t="str">
        <f t="shared" ref="CY167:DI167" si="439">IF(COUNT(CY164:CY166)=0,"",SUM(CY164:CY166))</f>
        <v/>
      </c>
      <c r="CZ167" s="165" t="str">
        <f t="shared" si="439"/>
        <v/>
      </c>
      <c r="DA167" s="166" t="str">
        <f t="shared" si="439"/>
        <v/>
      </c>
      <c r="DB167" s="167" t="str">
        <f t="shared" si="439"/>
        <v/>
      </c>
      <c r="DC167" s="168" t="str">
        <f t="shared" si="439"/>
        <v/>
      </c>
      <c r="DD167" s="168" t="str">
        <f t="shared" si="439"/>
        <v/>
      </c>
      <c r="DE167" s="169" t="str">
        <f t="shared" si="439"/>
        <v/>
      </c>
      <c r="DF167" s="170" t="str">
        <f t="shared" si="439"/>
        <v/>
      </c>
      <c r="DG167" s="170" t="str">
        <f t="shared" si="439"/>
        <v/>
      </c>
      <c r="DH167" s="170" t="str">
        <f t="shared" si="439"/>
        <v/>
      </c>
      <c r="DI167" s="270" t="str">
        <f t="shared" si="439"/>
        <v/>
      </c>
      <c r="DJ167" s="263" t="str">
        <f t="shared" si="415"/>
        <v/>
      </c>
      <c r="DK167" s="200" t="str">
        <f t="shared" si="415"/>
        <v/>
      </c>
      <c r="DL167" s="201" t="str">
        <f t="shared" si="415"/>
        <v/>
      </c>
      <c r="DM167" s="202" t="str">
        <f t="shared" si="415"/>
        <v/>
      </c>
      <c r="DN167" s="202" t="str">
        <f t="shared" si="415"/>
        <v/>
      </c>
      <c r="DO167" s="203" t="str">
        <f t="shared" si="415"/>
        <v/>
      </c>
      <c r="DP167" s="204" t="str">
        <f t="shared" si="415"/>
        <v/>
      </c>
      <c r="DQ167" s="204" t="str">
        <f t="shared" si="415"/>
        <v/>
      </c>
      <c r="DR167" s="204" t="str">
        <f t="shared" si="415"/>
        <v/>
      </c>
      <c r="DS167" s="255" t="str">
        <f t="shared" si="415"/>
        <v/>
      </c>
      <c r="DV167" s="390"/>
      <c r="DW167" s="133" t="s">
        <v>28</v>
      </c>
      <c r="DX167" s="164" t="str">
        <f t="shared" ref="DX167:EH167" si="440">IF(COUNT(DX164:DX166)=0,"",SUM(DX164:DX166))</f>
        <v/>
      </c>
      <c r="DY167" s="165" t="str">
        <f t="shared" si="440"/>
        <v/>
      </c>
      <c r="DZ167" s="166" t="str">
        <f t="shared" si="440"/>
        <v/>
      </c>
      <c r="EA167" s="167" t="str">
        <f t="shared" si="440"/>
        <v/>
      </c>
      <c r="EB167" s="168" t="str">
        <f t="shared" si="440"/>
        <v/>
      </c>
      <c r="EC167" s="168" t="str">
        <f t="shared" si="440"/>
        <v/>
      </c>
      <c r="ED167" s="169" t="str">
        <f t="shared" si="440"/>
        <v/>
      </c>
      <c r="EE167" s="170" t="str">
        <f t="shared" si="440"/>
        <v/>
      </c>
      <c r="EF167" s="170" t="str">
        <f t="shared" si="440"/>
        <v/>
      </c>
      <c r="EG167" s="170" t="str">
        <f t="shared" si="440"/>
        <v/>
      </c>
      <c r="EH167" s="270" t="str">
        <f t="shared" si="440"/>
        <v/>
      </c>
      <c r="EI167" s="263" t="str">
        <f t="shared" si="416"/>
        <v/>
      </c>
      <c r="EJ167" s="200" t="str">
        <f t="shared" si="416"/>
        <v/>
      </c>
      <c r="EK167" s="201" t="str">
        <f t="shared" si="416"/>
        <v/>
      </c>
      <c r="EL167" s="202" t="str">
        <f t="shared" si="416"/>
        <v/>
      </c>
      <c r="EM167" s="202" t="str">
        <f t="shared" si="416"/>
        <v/>
      </c>
      <c r="EN167" s="203" t="str">
        <f t="shared" si="416"/>
        <v/>
      </c>
      <c r="EO167" s="204" t="str">
        <f t="shared" si="416"/>
        <v/>
      </c>
      <c r="EP167" s="204" t="str">
        <f t="shared" si="416"/>
        <v/>
      </c>
      <c r="EQ167" s="204" t="str">
        <f t="shared" si="416"/>
        <v/>
      </c>
      <c r="ER167" s="255" t="str">
        <f t="shared" si="416"/>
        <v/>
      </c>
    </row>
    <row r="168" spans="1:148" ht="15.75" thickBot="1">
      <c r="A168" s="380"/>
      <c r="B168" s="134" t="s">
        <v>55</v>
      </c>
      <c r="C168" s="178">
        <f t="shared" ref="C168:M168" si="441">SUM(C167,C163,C159,C155)</f>
        <v>10607988.784000205</v>
      </c>
      <c r="D168" s="179">
        <f t="shared" si="441"/>
        <v>9613357.0950002894</v>
      </c>
      <c r="E168" s="180">
        <f t="shared" si="441"/>
        <v>939798.11199999182</v>
      </c>
      <c r="F168" s="181">
        <f t="shared" si="441"/>
        <v>574005.49699999893</v>
      </c>
      <c r="G168" s="182">
        <f t="shared" si="441"/>
        <v>574002.26799999853</v>
      </c>
      <c r="H168" s="182">
        <f t="shared" si="441"/>
        <v>3.2290000000000001</v>
      </c>
      <c r="I168" s="183">
        <f t="shared" si="441"/>
        <v>365795.54299999727</v>
      </c>
      <c r="J168" s="184">
        <f t="shared" si="441"/>
        <v>341713.31699999765</v>
      </c>
      <c r="K168" s="184">
        <f t="shared" si="441"/>
        <v>817.88399999999945</v>
      </c>
      <c r="L168" s="184">
        <f t="shared" si="441"/>
        <v>23265.30699999999</v>
      </c>
      <c r="M168" s="272">
        <f t="shared" si="441"/>
        <v>3851.0150000000053</v>
      </c>
      <c r="N168" s="265">
        <f t="shared" si="375"/>
        <v>0.9062374867420584</v>
      </c>
      <c r="O168" s="210">
        <f t="shared" si="376"/>
        <v>8.8593430021105271E-2</v>
      </c>
      <c r="P168" s="211">
        <f t="shared" si="377"/>
        <v>5.4110680986555977E-2</v>
      </c>
      <c r="Q168" s="212">
        <f t="shared" si="378"/>
        <v>5.4110376593323087E-2</v>
      </c>
      <c r="R168" s="212">
        <f t="shared" si="379"/>
        <v>3.0439323285015433E-7</v>
      </c>
      <c r="S168" s="213">
        <f t="shared" si="380"/>
        <v>3.4483025052941103E-2</v>
      </c>
      <c r="T168" s="214">
        <f t="shared" si="381"/>
        <v>3.2212827893954438E-2</v>
      </c>
      <c r="U168" s="214">
        <f t="shared" si="382"/>
        <v>7.7100760252838484E-5</v>
      </c>
      <c r="V168" s="214">
        <f t="shared" si="383"/>
        <v>2.193187367909979E-3</v>
      </c>
      <c r="W168" s="257">
        <f t="shared" si="384"/>
        <v>3.6302970133305631E-4</v>
      </c>
      <c r="Z168" s="380"/>
      <c r="AA168" s="134" t="s">
        <v>55</v>
      </c>
      <c r="AB168" s="178">
        <f t="shared" ref="AB168:AL168" si="442">SUM(AB167,AB163,AB159,AB155)</f>
        <v>8645339.2190001775</v>
      </c>
      <c r="AC168" s="179">
        <f t="shared" si="442"/>
        <v>7962764.3270001039</v>
      </c>
      <c r="AD168" s="180">
        <f t="shared" si="442"/>
        <v>644701.68899999629</v>
      </c>
      <c r="AE168" s="181">
        <f t="shared" si="442"/>
        <v>348561.65899999917</v>
      </c>
      <c r="AF168" s="182">
        <f t="shared" si="442"/>
        <v>348560.25099999917</v>
      </c>
      <c r="AG168" s="182">
        <f t="shared" si="442"/>
        <v>1.4079999999999999</v>
      </c>
      <c r="AH168" s="183">
        <f t="shared" si="442"/>
        <v>296141.30499999865</v>
      </c>
      <c r="AI168" s="184">
        <f t="shared" si="442"/>
        <v>276466.61699999863</v>
      </c>
      <c r="AJ168" s="184">
        <f t="shared" si="442"/>
        <v>817.80099999999948</v>
      </c>
      <c r="AK168" s="184">
        <f t="shared" si="442"/>
        <v>18857.76499999997</v>
      </c>
      <c r="AL168" s="272">
        <f t="shared" si="442"/>
        <v>700.21400000000006</v>
      </c>
      <c r="AM168" s="265">
        <f t="shared" si="385"/>
        <v>0.92104706655119395</v>
      </c>
      <c r="AN168" s="210">
        <f t="shared" si="386"/>
        <v>7.4572168039758566E-2</v>
      </c>
      <c r="AO168" s="211">
        <f t="shared" si="387"/>
        <v>4.031786956768018E-2</v>
      </c>
      <c r="AP168" s="212">
        <f t="shared" si="388"/>
        <v>4.0317706705360452E-2</v>
      </c>
      <c r="AQ168" s="212">
        <f t="shared" si="389"/>
        <v>1.6286231972316215E-7</v>
      </c>
      <c r="AR168" s="213">
        <f t="shared" si="390"/>
        <v>3.4254445950386549E-2</v>
      </c>
      <c r="AS168" s="214">
        <f t="shared" si="391"/>
        <v>3.1978689325734944E-2</v>
      </c>
      <c r="AT168" s="214">
        <f t="shared" si="392"/>
        <v>9.4594437451648902E-5</v>
      </c>
      <c r="AU168" s="214">
        <f t="shared" si="393"/>
        <v>2.1812637448112588E-3</v>
      </c>
      <c r="AV168" s="257">
        <f t="shared" si="394"/>
        <v>8.0993236038802763E-5</v>
      </c>
      <c r="AY168" s="380"/>
      <c r="AZ168" s="134" t="s">
        <v>55</v>
      </c>
      <c r="BA168" s="178">
        <f t="shared" ref="BA168:BK168" si="443">SUM(BA167,BA163,BA159,BA155)</f>
        <v>1962649.564999976</v>
      </c>
      <c r="BB168" s="179">
        <f t="shared" si="443"/>
        <v>1650592.7679999913</v>
      </c>
      <c r="BC168" s="180">
        <f t="shared" si="443"/>
        <v>295096.42299999867</v>
      </c>
      <c r="BD168" s="181">
        <f t="shared" si="443"/>
        <v>225443.83799999923</v>
      </c>
      <c r="BE168" s="182">
        <f t="shared" si="443"/>
        <v>225442.01699999973</v>
      </c>
      <c r="BF168" s="182">
        <f t="shared" si="443"/>
        <v>1.8210000000000002</v>
      </c>
      <c r="BG168" s="183">
        <f t="shared" si="443"/>
        <v>69654.238000000303</v>
      </c>
      <c r="BH168" s="184">
        <f t="shared" si="443"/>
        <v>65246.700000000325</v>
      </c>
      <c r="BI168" s="184">
        <f t="shared" si="443"/>
        <v>8.3000000000000004E-2</v>
      </c>
      <c r="BJ168" s="184">
        <f t="shared" si="443"/>
        <v>4407.5420000000022</v>
      </c>
      <c r="BK168" s="272">
        <f t="shared" si="443"/>
        <v>3150.8009999999963</v>
      </c>
      <c r="BL168" s="265">
        <f t="shared" si="395"/>
        <v>0.84100228458258242</v>
      </c>
      <c r="BM168" s="210">
        <f t="shared" si="396"/>
        <v>0.15035614521434054</v>
      </c>
      <c r="BN168" s="211">
        <f t="shared" si="397"/>
        <v>0.11486708683014535</v>
      </c>
      <c r="BO168" s="212">
        <f t="shared" si="398"/>
        <v>0.11486615900276752</v>
      </c>
      <c r="BP168" s="212">
        <f t="shared" si="399"/>
        <v>9.2782737808826426E-7</v>
      </c>
      <c r="BQ168" s="213">
        <f t="shared" si="400"/>
        <v>3.5489900613001772E-2</v>
      </c>
      <c r="BR168" s="214">
        <f t="shared" si="401"/>
        <v>3.3244192526036165E-2</v>
      </c>
      <c r="BS168" s="214">
        <f t="shared" si="402"/>
        <v>4.2289770665198204E-8</v>
      </c>
      <c r="BT168" s="214">
        <f t="shared" si="403"/>
        <v>2.2457101250268566E-3</v>
      </c>
      <c r="BU168" s="257">
        <f t="shared" si="404"/>
        <v>1.6053813458033375E-3</v>
      </c>
      <c r="BX168" s="380"/>
      <c r="BY168" s="134" t="s">
        <v>55</v>
      </c>
      <c r="BZ168" s="178">
        <f t="shared" ref="BZ168:CJ168" si="444">SUM(BZ167,BZ163,BZ159,BZ155)</f>
        <v>446909.23299999343</v>
      </c>
      <c r="CA168" s="179">
        <f t="shared" si="444"/>
        <v>403159.90899999236</v>
      </c>
      <c r="CB168" s="180">
        <f t="shared" si="444"/>
        <v>41832.51200000009</v>
      </c>
      <c r="CC168" s="181">
        <f t="shared" si="444"/>
        <v>34514.242999999988</v>
      </c>
      <c r="CD168" s="182">
        <f t="shared" si="444"/>
        <v>34514.161999999982</v>
      </c>
      <c r="CE168" s="182">
        <f t="shared" si="444"/>
        <v>8.0999999999999989E-2</v>
      </c>
      <c r="CF168" s="183">
        <f t="shared" si="444"/>
        <v>7318.3389999999999</v>
      </c>
      <c r="CG168" s="184">
        <f t="shared" si="444"/>
        <v>7143.87</v>
      </c>
      <c r="CH168" s="184">
        <f t="shared" si="444"/>
        <v>22.971</v>
      </c>
      <c r="CI168" s="184">
        <f t="shared" si="444"/>
        <v>151.49999999999997</v>
      </c>
      <c r="CJ168" s="272">
        <f t="shared" si="444"/>
        <v>487.69299999999998</v>
      </c>
      <c r="CK168" s="265">
        <f t="shared" si="405"/>
        <v>0.90210691395583287</v>
      </c>
      <c r="CL168" s="210">
        <f t="shared" si="406"/>
        <v>9.3604045097006761E-2</v>
      </c>
      <c r="CM168" s="211">
        <f t="shared" si="407"/>
        <v>7.7228753517384799E-2</v>
      </c>
      <c r="CN168" s="212">
        <f t="shared" si="408"/>
        <v>7.7228572272527857E-2</v>
      </c>
      <c r="CO168" s="212">
        <f t="shared" si="409"/>
        <v>1.8124485693944296E-7</v>
      </c>
      <c r="CP168" s="213">
        <f t="shared" si="410"/>
        <v>1.6375448210979582E-2</v>
      </c>
      <c r="CQ168" s="214">
        <f t="shared" si="411"/>
        <v>1.5985057977086155E-2</v>
      </c>
      <c r="CR168" s="214">
        <f t="shared" si="412"/>
        <v>5.1399698873530181E-5</v>
      </c>
      <c r="CS168" s="214">
        <f t="shared" si="413"/>
        <v>3.3899501020155068E-4</v>
      </c>
      <c r="CT168" s="257">
        <f t="shared" si="414"/>
        <v>1.0912573829057748E-3</v>
      </c>
      <c r="CW168" s="391"/>
      <c r="CX168" s="134" t="s">
        <v>55</v>
      </c>
      <c r="CY168" s="178">
        <f t="shared" ref="CY168:DI168" si="445">SUM(CY167,CY163,CY159,CY155)</f>
        <v>345983.67999999237</v>
      </c>
      <c r="CZ168" s="179">
        <f t="shared" si="445"/>
        <v>310457.38799999357</v>
      </c>
      <c r="DA168" s="180">
        <f t="shared" si="445"/>
        <v>34118.611000000004</v>
      </c>
      <c r="DB168" s="181">
        <f t="shared" si="445"/>
        <v>27992.250999999982</v>
      </c>
      <c r="DC168" s="182">
        <f t="shared" si="445"/>
        <v>27992.169999999984</v>
      </c>
      <c r="DD168" s="182">
        <f t="shared" si="445"/>
        <v>8.0999999999999989E-2</v>
      </c>
      <c r="DE168" s="183">
        <f t="shared" si="445"/>
        <v>6126.3539999999994</v>
      </c>
      <c r="DF168" s="184">
        <f t="shared" si="445"/>
        <v>5951.8850000000002</v>
      </c>
      <c r="DG168" s="184">
        <f t="shared" si="445"/>
        <v>22.971</v>
      </c>
      <c r="DH168" s="184">
        <f t="shared" si="445"/>
        <v>151.49999999999997</v>
      </c>
      <c r="DI168" s="272">
        <f t="shared" si="445"/>
        <v>402.78800000000001</v>
      </c>
      <c r="DJ168" s="265">
        <f t="shared" si="415"/>
        <v>0.89731801222531771</v>
      </c>
      <c r="DK168" s="210">
        <f t="shared" si="415"/>
        <v>9.8613353670325601E-2</v>
      </c>
      <c r="DL168" s="211">
        <f t="shared" si="415"/>
        <v>8.0906275694855312E-2</v>
      </c>
      <c r="DM168" s="212">
        <f t="shared" si="415"/>
        <v>8.0906041579766427E-2</v>
      </c>
      <c r="DN168" s="212">
        <f t="shared" si="415"/>
        <v>2.3411508889668372E-7</v>
      </c>
      <c r="DO168" s="213">
        <f t="shared" si="415"/>
        <v>1.7707060633611778E-2</v>
      </c>
      <c r="DP168" s="214">
        <f t="shared" si="415"/>
        <v>1.720279118367702E-2</v>
      </c>
      <c r="DQ168" s="214">
        <f t="shared" si="415"/>
        <v>6.639330502525584E-5</v>
      </c>
      <c r="DR168" s="214">
        <f t="shared" si="415"/>
        <v>4.3788192552898249E-4</v>
      </c>
      <c r="DS168" s="257">
        <f t="shared" si="415"/>
        <v>1.1641820793397218E-3</v>
      </c>
      <c r="DV168" s="391"/>
      <c r="DW168" s="134" t="s">
        <v>55</v>
      </c>
      <c r="DX168" s="178">
        <f t="shared" ref="DX168:EH168" si="446">SUM(DX167,DX163,DX159,DX155)</f>
        <v>119144.83300000045</v>
      </c>
      <c r="DY168" s="179">
        <f t="shared" si="446"/>
        <v>109331.35900000036</v>
      </c>
      <c r="DZ168" s="180">
        <f t="shared" si="446"/>
        <v>9111.027999999993</v>
      </c>
      <c r="EA168" s="181">
        <f t="shared" si="446"/>
        <v>7528.9469999999892</v>
      </c>
      <c r="EB168" s="182">
        <f t="shared" si="446"/>
        <v>7528.9469999999892</v>
      </c>
      <c r="EC168" s="182">
        <f t="shared" si="446"/>
        <v>0</v>
      </c>
      <c r="ED168" s="183">
        <f t="shared" si="446"/>
        <v>1582.1589999999997</v>
      </c>
      <c r="EE168" s="184">
        <f t="shared" si="446"/>
        <v>1467.2329999999997</v>
      </c>
      <c r="EF168" s="184">
        <f t="shared" si="446"/>
        <v>0</v>
      </c>
      <c r="EG168" s="184">
        <f t="shared" si="446"/>
        <v>114.926</v>
      </c>
      <c r="EH168" s="272">
        <f t="shared" si="446"/>
        <v>92.058000000000007</v>
      </c>
      <c r="EI168" s="265">
        <f t="shared" si="416"/>
        <v>0.9176340781811323</v>
      </c>
      <c r="EJ168" s="210">
        <f t="shared" si="416"/>
        <v>7.6470189857078888E-2</v>
      </c>
      <c r="EK168" s="211">
        <f t="shared" si="416"/>
        <v>6.3191552754956318E-2</v>
      </c>
      <c r="EL168" s="212">
        <f t="shared" si="416"/>
        <v>6.3191552754956318E-2</v>
      </c>
      <c r="EM168" s="212">
        <f t="shared" si="416"/>
        <v>0</v>
      </c>
      <c r="EN168" s="213">
        <f t="shared" si="416"/>
        <v>1.3279291767524603E-2</v>
      </c>
      <c r="EO168" s="214">
        <f t="shared" si="416"/>
        <v>1.2314701049604007E-2</v>
      </c>
      <c r="EP168" s="214">
        <f t="shared" si="416"/>
        <v>0</v>
      </c>
      <c r="EQ168" s="214">
        <f t="shared" si="416"/>
        <v>9.6459071792059643E-4</v>
      </c>
      <c r="ER168" s="257">
        <f t="shared" si="416"/>
        <v>7.7265625106881183E-4</v>
      </c>
    </row>
    <row r="170" spans="1:148">
      <c r="A170" t="s">
        <v>345</v>
      </c>
    </row>
    <row r="171" spans="1:148">
      <c r="A171" t="s">
        <v>343</v>
      </c>
    </row>
    <row r="172" spans="1:148">
      <c r="A172" t="s">
        <v>344</v>
      </c>
    </row>
    <row r="173" spans="1:148" ht="15">
      <c r="A173" s="258" t="s">
        <v>346</v>
      </c>
    </row>
  </sheetData>
  <mergeCells count="124">
    <mergeCell ref="DV152:DV168"/>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50:CX151"/>
    <mergeCell ref="CY150:DI150"/>
    <mergeCell ref="DJ150:DS150"/>
    <mergeCell ref="DV150:DW151"/>
    <mergeCell ref="DX150:EH150"/>
    <mergeCell ref="EI150:ER150"/>
    <mergeCell ref="CW152:CW168"/>
    <mergeCell ref="BX150:BY151"/>
    <mergeCell ref="BZ150:CJ150"/>
    <mergeCell ref="CK150:CT150"/>
    <mergeCell ref="A152:A168"/>
    <mergeCell ref="Z152:Z168"/>
    <mergeCell ref="AY152:AY168"/>
    <mergeCell ref="BX152:BX168"/>
    <mergeCell ref="A150:B151"/>
    <mergeCell ref="C150:M150"/>
    <mergeCell ref="N150:W150"/>
    <mergeCell ref="Z150:AA151"/>
    <mergeCell ref="AB150:AL150"/>
    <mergeCell ref="AM150:AV150"/>
    <mergeCell ref="AY150:AZ151"/>
    <mergeCell ref="BA150:BK150"/>
    <mergeCell ref="BL150:BU150"/>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70"/>
  <sheetViews>
    <sheetView topLeftCell="A147" workbookViewId="0">
      <selection activeCell="A150" sqref="A150:B151"/>
    </sheetView>
  </sheetViews>
  <sheetFormatPr defaultRowHeight="14.25"/>
  <cols>
    <col min="1" max="1" width="7.25" customWidth="1"/>
    <col min="2" max="2" width="8" customWidth="1"/>
    <col min="3" max="4" width="10.875" bestFit="1" customWidth="1"/>
    <col min="5" max="5" width="9.875" bestFit="1" customWidth="1"/>
    <col min="6" max="6" width="5.875" bestFit="1" customWidth="1"/>
    <col min="7" max="8" width="8.625" bestFit="1" customWidth="1"/>
    <col min="9" max="9" width="7.625" bestFit="1" customWidth="1"/>
    <col min="10" max="10" width="6" bestFit="1" customWidth="1"/>
    <col min="11" max="12" width="8.375" bestFit="1" customWidth="1"/>
    <col min="13" max="13" width="7.375" bestFit="1" customWidth="1"/>
    <col min="14" max="14" width="5.875" bestFit="1" customWidth="1"/>
    <col min="15" max="16" width="8.375" bestFit="1" customWidth="1"/>
    <col min="17" max="17" width="4.75" bestFit="1" customWidth="1"/>
    <col min="18" max="18" width="5" bestFit="1" customWidth="1"/>
    <col min="19" max="20" width="9.875" bestFit="1" customWidth="1"/>
    <col min="21" max="21" width="4.75" bestFit="1" customWidth="1"/>
    <col min="22" max="22" width="5" bestFit="1" customWidth="1"/>
    <col min="23" max="24" width="10.875" bestFit="1" customWidth="1"/>
    <col min="25" max="25" width="9.875" bestFit="1" customWidth="1"/>
    <col min="26" max="26" width="5.875" bestFit="1" customWidth="1"/>
    <col min="27" max="28" width="2.5" customWidth="1"/>
    <col min="29" max="30" width="8" customWidth="1"/>
    <col min="31" max="32" width="9.875" bestFit="1" customWidth="1"/>
    <col min="33" max="33" width="8.375" bestFit="1" customWidth="1"/>
    <col min="34" max="34" width="5.875" bestFit="1" customWidth="1"/>
    <col min="35" max="36" width="8.375" bestFit="1" customWidth="1"/>
    <col min="37" max="37" width="6.375" bestFit="1" customWidth="1"/>
    <col min="38" max="38" width="5.875" bestFit="1" customWidth="1"/>
    <col min="39" max="41" width="4.75" bestFit="1" customWidth="1"/>
    <col min="42" max="42" width="5" bestFit="1" customWidth="1"/>
    <col min="43" max="44" width="7.375" bestFit="1" customWidth="1"/>
    <col min="45" max="45" width="4.75" bestFit="1" customWidth="1"/>
    <col min="46" max="46" width="5" bestFit="1" customWidth="1"/>
    <col min="47" max="48" width="8.375" bestFit="1" customWidth="1"/>
    <col min="49" max="49" width="4.75" bestFit="1" customWidth="1"/>
    <col min="50" max="50" width="5" bestFit="1" customWidth="1"/>
    <col min="51" max="52" width="9.875" bestFit="1" customWidth="1"/>
    <col min="53" max="53" width="8.375" bestFit="1" customWidth="1"/>
    <col min="54" max="54" width="5.875" bestFit="1" customWidth="1"/>
    <col min="55" max="56" width="2.5" customWidth="1"/>
    <col min="57" max="58" width="8" customWidth="1"/>
    <col min="59" max="60" width="10.875" bestFit="1" customWidth="1"/>
    <col min="61" max="61" width="9.875" bestFit="1" customWidth="1"/>
    <col min="62" max="62" width="5.875" bestFit="1" customWidth="1"/>
    <col min="63" max="64" width="8.375" bestFit="1" customWidth="1"/>
    <col min="65" max="65" width="7.625" bestFit="1" customWidth="1"/>
    <col min="66" max="66" width="5.875" bestFit="1" customWidth="1"/>
    <col min="67" max="68" width="8.375" bestFit="1" customWidth="1"/>
    <col min="69" max="69" width="7.375" bestFit="1" customWidth="1"/>
    <col min="70" max="70" width="5.875" bestFit="1" customWidth="1"/>
    <col min="71" max="72" width="8.375" bestFit="1" customWidth="1"/>
    <col min="73" max="73" width="4.5" bestFit="1" customWidth="1"/>
    <col min="74" max="74" width="4.875" bestFit="1" customWidth="1"/>
    <col min="75" max="76" width="9.875" bestFit="1" customWidth="1"/>
    <col min="77" max="77" width="4.5" bestFit="1" customWidth="1"/>
    <col min="78" max="78" width="4.875" bestFit="1" customWidth="1"/>
    <col min="79" max="80" width="10.875" bestFit="1" customWidth="1"/>
    <col min="81" max="81" width="9.875" bestFit="1" customWidth="1"/>
    <col min="82" max="82" width="5.875" bestFit="1" customWidth="1"/>
  </cols>
  <sheetData>
    <row r="2" spans="1:82" ht="15" thickBot="1"/>
    <row r="3" spans="1:82" ht="19.5" thickBot="1">
      <c r="A3" s="407" t="s">
        <v>394</v>
      </c>
      <c r="B3" s="408"/>
      <c r="C3" s="404" t="s">
        <v>0</v>
      </c>
      <c r="D3" s="405"/>
      <c r="E3" s="405"/>
      <c r="F3" s="406"/>
      <c r="G3" s="404" t="s">
        <v>9</v>
      </c>
      <c r="H3" s="405"/>
      <c r="I3" s="405"/>
      <c r="J3" s="406"/>
      <c r="K3" s="404" t="s">
        <v>395</v>
      </c>
      <c r="L3" s="405"/>
      <c r="M3" s="405"/>
      <c r="N3" s="406"/>
      <c r="O3" s="404" t="s">
        <v>377</v>
      </c>
      <c r="P3" s="405"/>
      <c r="Q3" s="405"/>
      <c r="R3" s="406"/>
      <c r="S3" s="404" t="s">
        <v>379</v>
      </c>
      <c r="T3" s="405"/>
      <c r="U3" s="405"/>
      <c r="V3" s="406"/>
      <c r="W3" s="404" t="s">
        <v>378</v>
      </c>
      <c r="X3" s="405"/>
      <c r="Y3" s="405"/>
      <c r="Z3" s="406"/>
      <c r="AC3" s="407" t="s">
        <v>396</v>
      </c>
      <c r="AD3" s="408"/>
      <c r="AE3" s="404" t="s">
        <v>0</v>
      </c>
      <c r="AF3" s="405"/>
      <c r="AG3" s="405"/>
      <c r="AH3" s="406"/>
      <c r="AI3" s="404" t="s">
        <v>9</v>
      </c>
      <c r="AJ3" s="405"/>
      <c r="AK3" s="405"/>
      <c r="AL3" s="406"/>
      <c r="AM3" s="404" t="s">
        <v>395</v>
      </c>
      <c r="AN3" s="405"/>
      <c r="AO3" s="405"/>
      <c r="AP3" s="406"/>
      <c r="AQ3" s="404" t="s">
        <v>377</v>
      </c>
      <c r="AR3" s="405"/>
      <c r="AS3" s="405"/>
      <c r="AT3" s="406"/>
      <c r="AU3" s="404" t="s">
        <v>379</v>
      </c>
      <c r="AV3" s="405"/>
      <c r="AW3" s="405"/>
      <c r="AX3" s="406"/>
      <c r="AY3" s="404" t="s">
        <v>378</v>
      </c>
      <c r="AZ3" s="405"/>
      <c r="BA3" s="405"/>
      <c r="BB3" s="406"/>
      <c r="BE3" s="407" t="s">
        <v>397</v>
      </c>
      <c r="BF3" s="408"/>
      <c r="BG3" s="404" t="s">
        <v>0</v>
      </c>
      <c r="BH3" s="405"/>
      <c r="BI3" s="405"/>
      <c r="BJ3" s="406"/>
      <c r="BK3" s="404" t="s">
        <v>9</v>
      </c>
      <c r="BL3" s="405"/>
      <c r="BM3" s="405"/>
      <c r="BN3" s="406"/>
      <c r="BO3" s="404" t="s">
        <v>395</v>
      </c>
      <c r="BP3" s="405"/>
      <c r="BQ3" s="405"/>
      <c r="BR3" s="406"/>
      <c r="BS3" s="404" t="s">
        <v>377</v>
      </c>
      <c r="BT3" s="405"/>
      <c r="BU3" s="405"/>
      <c r="BV3" s="406"/>
      <c r="BW3" s="404" t="s">
        <v>379</v>
      </c>
      <c r="BX3" s="405"/>
      <c r="BY3" s="405"/>
      <c r="BZ3" s="406"/>
      <c r="CA3" s="404" t="s">
        <v>378</v>
      </c>
      <c r="CB3" s="405"/>
      <c r="CC3" s="405"/>
      <c r="CD3" s="406"/>
    </row>
    <row r="4" spans="1:82" ht="75" thickBot="1">
      <c r="A4" s="409"/>
      <c r="B4" s="410"/>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09"/>
      <c r="AD4" s="410"/>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09"/>
      <c r="BF4" s="410"/>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378">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378">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378">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379"/>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379"/>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379"/>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379"/>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379"/>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379"/>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ht="15">
      <c r="A8" s="379"/>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379"/>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379"/>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379"/>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379"/>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379"/>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379"/>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379"/>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379"/>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379"/>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379"/>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379"/>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ht="15">
      <c r="A12" s="379"/>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379"/>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379"/>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379"/>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379"/>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379"/>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379"/>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379"/>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379"/>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379"/>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379"/>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379"/>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ht="15">
      <c r="A16" s="379"/>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379"/>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379"/>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379"/>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379"/>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379"/>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379"/>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379"/>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379"/>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379"/>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379"/>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379"/>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ht="15">
      <c r="A20" s="379"/>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379"/>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379"/>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5.75" thickBot="1">
      <c r="A21" s="380"/>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380"/>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380"/>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398</v>
      </c>
    </row>
    <row r="23" spans="1:82" ht="15" thickBot="1"/>
    <row r="24" spans="1:82" ht="19.5" thickBot="1">
      <c r="A24" s="407" t="s">
        <v>394</v>
      </c>
      <c r="B24" s="408"/>
      <c r="C24" s="404" t="s">
        <v>0</v>
      </c>
      <c r="D24" s="405"/>
      <c r="E24" s="405"/>
      <c r="F24" s="406"/>
      <c r="G24" s="404" t="s">
        <v>9</v>
      </c>
      <c r="H24" s="405"/>
      <c r="I24" s="405"/>
      <c r="J24" s="406"/>
      <c r="K24" s="404" t="s">
        <v>395</v>
      </c>
      <c r="L24" s="405"/>
      <c r="M24" s="405"/>
      <c r="N24" s="406"/>
      <c r="O24" s="404" t="s">
        <v>377</v>
      </c>
      <c r="P24" s="405"/>
      <c r="Q24" s="405"/>
      <c r="R24" s="406"/>
      <c r="S24" s="404" t="s">
        <v>379</v>
      </c>
      <c r="T24" s="405"/>
      <c r="U24" s="405"/>
      <c r="V24" s="406"/>
      <c r="W24" s="404" t="s">
        <v>378</v>
      </c>
      <c r="X24" s="405"/>
      <c r="Y24" s="405"/>
      <c r="Z24" s="406"/>
      <c r="AC24" s="407" t="s">
        <v>396</v>
      </c>
      <c r="AD24" s="408"/>
      <c r="AE24" s="404" t="s">
        <v>0</v>
      </c>
      <c r="AF24" s="405"/>
      <c r="AG24" s="405"/>
      <c r="AH24" s="406"/>
      <c r="AI24" s="404" t="s">
        <v>9</v>
      </c>
      <c r="AJ24" s="405"/>
      <c r="AK24" s="405"/>
      <c r="AL24" s="406"/>
      <c r="AM24" s="404" t="s">
        <v>395</v>
      </c>
      <c r="AN24" s="405"/>
      <c r="AO24" s="405"/>
      <c r="AP24" s="406"/>
      <c r="AQ24" s="404" t="s">
        <v>377</v>
      </c>
      <c r="AR24" s="405"/>
      <c r="AS24" s="405"/>
      <c r="AT24" s="406"/>
      <c r="AU24" s="404" t="s">
        <v>379</v>
      </c>
      <c r="AV24" s="405"/>
      <c r="AW24" s="405"/>
      <c r="AX24" s="406"/>
      <c r="AY24" s="404" t="s">
        <v>378</v>
      </c>
      <c r="AZ24" s="405"/>
      <c r="BA24" s="405"/>
      <c r="BB24" s="406"/>
      <c r="BE24" s="407" t="s">
        <v>397</v>
      </c>
      <c r="BF24" s="408"/>
      <c r="BG24" s="404" t="s">
        <v>0</v>
      </c>
      <c r="BH24" s="405"/>
      <c r="BI24" s="405"/>
      <c r="BJ24" s="406"/>
      <c r="BK24" s="404" t="s">
        <v>9</v>
      </c>
      <c r="BL24" s="405"/>
      <c r="BM24" s="405"/>
      <c r="BN24" s="406"/>
      <c r="BO24" s="404" t="s">
        <v>395</v>
      </c>
      <c r="BP24" s="405"/>
      <c r="BQ24" s="405"/>
      <c r="BR24" s="406"/>
      <c r="BS24" s="404" t="s">
        <v>377</v>
      </c>
      <c r="BT24" s="405"/>
      <c r="BU24" s="405"/>
      <c r="BV24" s="406"/>
      <c r="BW24" s="404" t="s">
        <v>379</v>
      </c>
      <c r="BX24" s="405"/>
      <c r="BY24" s="405"/>
      <c r="BZ24" s="406"/>
      <c r="CA24" s="404" t="s">
        <v>378</v>
      </c>
      <c r="CB24" s="405"/>
      <c r="CC24" s="405"/>
      <c r="CD24" s="406"/>
    </row>
    <row r="25" spans="1:82" ht="75" thickBot="1">
      <c r="A25" s="409"/>
      <c r="B25" s="410"/>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09"/>
      <c r="AD25" s="410"/>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09"/>
      <c r="BF25" s="410"/>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378">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378">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378">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379"/>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379"/>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379"/>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379"/>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379"/>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379"/>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ht="15">
      <c r="A29" s="379"/>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379"/>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379"/>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379"/>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379"/>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379"/>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379"/>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379"/>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379"/>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379"/>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379"/>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379"/>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ht="15">
      <c r="A33" s="379"/>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379"/>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379"/>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379"/>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379"/>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379"/>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379"/>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379"/>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379"/>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379"/>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379"/>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379"/>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ht="15">
      <c r="A37" s="379"/>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379"/>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379"/>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379"/>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379"/>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379"/>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379"/>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379"/>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379"/>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379"/>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379"/>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379"/>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ht="15">
      <c r="A41" s="379"/>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379"/>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379"/>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5.75" thickBot="1">
      <c r="A42" s="380"/>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380"/>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380"/>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399</v>
      </c>
    </row>
    <row r="44" spans="1:82" ht="15" thickBot="1"/>
    <row r="45" spans="1:82" ht="19.5" thickBot="1">
      <c r="A45" s="407" t="s">
        <v>394</v>
      </c>
      <c r="B45" s="408"/>
      <c r="C45" s="404" t="s">
        <v>0</v>
      </c>
      <c r="D45" s="405"/>
      <c r="E45" s="405"/>
      <c r="F45" s="406"/>
      <c r="G45" s="404" t="s">
        <v>9</v>
      </c>
      <c r="H45" s="405"/>
      <c r="I45" s="405"/>
      <c r="J45" s="406"/>
      <c r="K45" s="404" t="s">
        <v>395</v>
      </c>
      <c r="L45" s="405"/>
      <c r="M45" s="405"/>
      <c r="N45" s="406"/>
      <c r="O45" s="404" t="s">
        <v>377</v>
      </c>
      <c r="P45" s="405"/>
      <c r="Q45" s="405"/>
      <c r="R45" s="406"/>
      <c r="S45" s="404" t="s">
        <v>379</v>
      </c>
      <c r="T45" s="405"/>
      <c r="U45" s="405"/>
      <c r="V45" s="406"/>
      <c r="W45" s="404" t="s">
        <v>378</v>
      </c>
      <c r="X45" s="405"/>
      <c r="Y45" s="405"/>
      <c r="Z45" s="406"/>
      <c r="AC45" s="407" t="s">
        <v>396</v>
      </c>
      <c r="AD45" s="408"/>
      <c r="AE45" s="404" t="s">
        <v>0</v>
      </c>
      <c r="AF45" s="405"/>
      <c r="AG45" s="405"/>
      <c r="AH45" s="406"/>
      <c r="AI45" s="404" t="s">
        <v>9</v>
      </c>
      <c r="AJ45" s="405"/>
      <c r="AK45" s="405"/>
      <c r="AL45" s="406"/>
      <c r="AM45" s="404" t="s">
        <v>395</v>
      </c>
      <c r="AN45" s="405"/>
      <c r="AO45" s="405"/>
      <c r="AP45" s="406"/>
      <c r="AQ45" s="404" t="s">
        <v>377</v>
      </c>
      <c r="AR45" s="405"/>
      <c r="AS45" s="405"/>
      <c r="AT45" s="406"/>
      <c r="AU45" s="404" t="s">
        <v>379</v>
      </c>
      <c r="AV45" s="405"/>
      <c r="AW45" s="405"/>
      <c r="AX45" s="406"/>
      <c r="AY45" s="404" t="s">
        <v>378</v>
      </c>
      <c r="AZ45" s="405"/>
      <c r="BA45" s="405"/>
      <c r="BB45" s="406"/>
      <c r="BE45" s="407" t="s">
        <v>397</v>
      </c>
      <c r="BF45" s="408"/>
      <c r="BG45" s="404" t="s">
        <v>0</v>
      </c>
      <c r="BH45" s="405"/>
      <c r="BI45" s="405"/>
      <c r="BJ45" s="406"/>
      <c r="BK45" s="404" t="s">
        <v>9</v>
      </c>
      <c r="BL45" s="405"/>
      <c r="BM45" s="405"/>
      <c r="BN45" s="406"/>
      <c r="BO45" s="404" t="s">
        <v>395</v>
      </c>
      <c r="BP45" s="405"/>
      <c r="BQ45" s="405"/>
      <c r="BR45" s="406"/>
      <c r="BS45" s="404" t="s">
        <v>377</v>
      </c>
      <c r="BT45" s="405"/>
      <c r="BU45" s="405"/>
      <c r="BV45" s="406"/>
      <c r="BW45" s="404" t="s">
        <v>379</v>
      </c>
      <c r="BX45" s="405"/>
      <c r="BY45" s="405"/>
      <c r="BZ45" s="406"/>
      <c r="CA45" s="404" t="s">
        <v>378</v>
      </c>
      <c r="CB45" s="405"/>
      <c r="CC45" s="405"/>
      <c r="CD45" s="406"/>
    </row>
    <row r="46" spans="1:82" ht="75" thickBot="1">
      <c r="A46" s="409"/>
      <c r="B46" s="410"/>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09"/>
      <c r="AD46" s="410"/>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09"/>
      <c r="BF46" s="410"/>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378">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378">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378">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379"/>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379"/>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379"/>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379"/>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379"/>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379"/>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ht="15">
      <c r="A50" s="379"/>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379"/>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379"/>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379"/>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379"/>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379"/>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379"/>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379"/>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379"/>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379"/>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379"/>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379"/>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ht="15">
      <c r="A54" s="379"/>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379"/>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379"/>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379"/>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379"/>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379"/>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379"/>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379"/>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379"/>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379"/>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379"/>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379"/>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ht="15">
      <c r="A58" s="379"/>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379"/>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379"/>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379"/>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379"/>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379"/>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379"/>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379"/>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379"/>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379"/>
      <c r="B61" s="132" t="s">
        <v>27</v>
      </c>
      <c r="C61" s="157">
        <v>1085896.5309999934</v>
      </c>
      <c r="D61" s="158">
        <v>1002654.8549999986</v>
      </c>
      <c r="E61" s="158">
        <v>78420.169000000038</v>
      </c>
      <c r="F61" s="324">
        <f t="shared" si="280"/>
        <v>7.2216980864450803E-2</v>
      </c>
      <c r="G61" s="157">
        <v>0</v>
      </c>
      <c r="H61" s="158">
        <v>0</v>
      </c>
      <c r="I61" s="158">
        <v>0</v>
      </c>
      <c r="J61" s="324">
        <f t="shared" si="281"/>
        <v>0</v>
      </c>
      <c r="K61" s="157">
        <v>32908.5</v>
      </c>
      <c r="L61" s="158">
        <v>28848.4725</v>
      </c>
      <c r="M61" s="158">
        <v>4250.7470000000003</v>
      </c>
      <c r="N61" s="324">
        <f t="shared" si="282"/>
        <v>0.12916866463071852</v>
      </c>
      <c r="O61" s="157">
        <v>126794.0475</v>
      </c>
      <c r="P61" s="158">
        <v>126794.0475</v>
      </c>
      <c r="Q61" s="158">
        <v>0</v>
      </c>
      <c r="R61" s="324">
        <f t="shared" si="283"/>
        <v>0</v>
      </c>
      <c r="S61" s="157">
        <v>95423.066999999937</v>
      </c>
      <c r="T61" s="158">
        <v>95423.066999999937</v>
      </c>
      <c r="U61" s="158">
        <v>0</v>
      </c>
      <c r="V61" s="324">
        <f t="shared" si="284"/>
        <v>0</v>
      </c>
      <c r="W61" s="327">
        <f t="shared" si="376"/>
        <v>1341022.1454999936</v>
      </c>
      <c r="X61" s="161">
        <f t="shared" si="376"/>
        <v>1253720.4419999986</v>
      </c>
      <c r="Y61" s="161">
        <f t="shared" si="376"/>
        <v>82670.916000000041</v>
      </c>
      <c r="Z61" s="324">
        <f t="shared" si="286"/>
        <v>6.1647688874799746E-2</v>
      </c>
      <c r="AC61" s="379"/>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379"/>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32908.5</v>
      </c>
      <c r="BP61" s="329">
        <f t="shared" si="380"/>
        <v>28848.4725</v>
      </c>
      <c r="BQ61" s="329">
        <f t="shared" si="380"/>
        <v>4250.7470000000003</v>
      </c>
      <c r="BR61" s="324">
        <f t="shared" si="299"/>
        <v>0.12916866463071852</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1685826.2664999932</v>
      </c>
      <c r="CB61" s="161">
        <f t="shared" si="383"/>
        <v>1550860.1899999985</v>
      </c>
      <c r="CC61" s="161">
        <f t="shared" si="383"/>
        <v>128630.72600000008</v>
      </c>
      <c r="CD61" s="324">
        <f t="shared" si="305"/>
        <v>7.6301294241342632E-2</v>
      </c>
    </row>
    <row r="62" spans="1:82" ht="15">
      <c r="A62" s="379"/>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89606.125</v>
      </c>
      <c r="L62" s="168">
        <f t="shared" si="386"/>
        <v>81487.047999999995</v>
      </c>
      <c r="M62" s="168">
        <f t="shared" si="386"/>
        <v>8937.9249999999993</v>
      </c>
      <c r="N62" s="331">
        <f t="shared" si="282"/>
        <v>9.9746808602648521E-2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3634185.1508999956</v>
      </c>
      <c r="X62" s="167">
        <f t="shared" si="389"/>
        <v>3419246.5718999989</v>
      </c>
      <c r="Y62" s="167">
        <f t="shared" si="389"/>
        <v>202519.96300000005</v>
      </c>
      <c r="Z62" s="331">
        <f t="shared" si="286"/>
        <v>5.5726374576663094E-2</v>
      </c>
      <c r="AC62" s="379"/>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379"/>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89606.125</v>
      </c>
      <c r="BP62" s="168">
        <f t="shared" si="398"/>
        <v>81487.047999999995</v>
      </c>
      <c r="BQ62" s="168">
        <f t="shared" si="398"/>
        <v>8937.9249999999993</v>
      </c>
      <c r="BR62" s="331">
        <f t="shared" si="299"/>
        <v>9.9746808602648521E-2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4678300.6758999955</v>
      </c>
      <c r="CB62" s="167">
        <f t="shared" si="401"/>
        <v>4345675.1929000001</v>
      </c>
      <c r="CC62" s="167">
        <f t="shared" si="401"/>
        <v>312602.02400000009</v>
      </c>
      <c r="CD62" s="331">
        <f t="shared" si="305"/>
        <v>6.6819566688039511E-2</v>
      </c>
    </row>
    <row r="63" spans="1:82" ht="15.75" thickBot="1">
      <c r="A63" s="380"/>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89606.125</v>
      </c>
      <c r="L63" s="181">
        <f t="shared" si="404"/>
        <v>81487.047999999995</v>
      </c>
      <c r="M63" s="181">
        <f t="shared" si="404"/>
        <v>8937.9249999999993</v>
      </c>
      <c r="N63" s="340">
        <f t="shared" si="282"/>
        <v>9.9746808602648521E-2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10993356.259599999</v>
      </c>
      <c r="X63" s="181">
        <f t="shared" si="407"/>
        <v>10484620.620599998</v>
      </c>
      <c r="Y63" s="181">
        <f t="shared" si="407"/>
        <v>466316.53500000009</v>
      </c>
      <c r="Z63" s="340">
        <f t="shared" si="286"/>
        <v>4.2418031762846496E-2</v>
      </c>
      <c r="AC63" s="380"/>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380"/>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89606.125</v>
      </c>
      <c r="BP63" s="181">
        <f t="shared" si="416"/>
        <v>81487.047999999995</v>
      </c>
      <c r="BQ63" s="181">
        <f t="shared" si="416"/>
        <v>8937.9249999999993</v>
      </c>
      <c r="BR63" s="340">
        <f t="shared" si="299"/>
        <v>9.9746808602648521E-2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14106434.5646</v>
      </c>
      <c r="CB63" s="181">
        <f t="shared" si="419"/>
        <v>13332389.582599998</v>
      </c>
      <c r="CC63" s="181">
        <f t="shared" si="419"/>
        <v>716348.2300000001</v>
      </c>
      <c r="CD63" s="340">
        <f t="shared" si="305"/>
        <v>5.0781664687806441E-2</v>
      </c>
    </row>
    <row r="64" spans="1:82">
      <c r="A64" t="s">
        <v>400</v>
      </c>
    </row>
    <row r="65" spans="1:82" ht="15" thickBot="1"/>
    <row r="66" spans="1:82" ht="19.5" thickBot="1">
      <c r="A66" s="407" t="s">
        <v>394</v>
      </c>
      <c r="B66" s="408"/>
      <c r="C66" s="404" t="s">
        <v>0</v>
      </c>
      <c r="D66" s="405"/>
      <c r="E66" s="405"/>
      <c r="F66" s="406"/>
      <c r="G66" s="404" t="s">
        <v>9</v>
      </c>
      <c r="H66" s="405"/>
      <c r="I66" s="405"/>
      <c r="J66" s="406"/>
      <c r="K66" s="404" t="s">
        <v>395</v>
      </c>
      <c r="L66" s="405"/>
      <c r="M66" s="405"/>
      <c r="N66" s="406"/>
      <c r="O66" s="404" t="s">
        <v>377</v>
      </c>
      <c r="P66" s="405"/>
      <c r="Q66" s="405"/>
      <c r="R66" s="406"/>
      <c r="S66" s="404" t="s">
        <v>379</v>
      </c>
      <c r="T66" s="405"/>
      <c r="U66" s="405"/>
      <c r="V66" s="406"/>
      <c r="W66" s="404" t="s">
        <v>378</v>
      </c>
      <c r="X66" s="405"/>
      <c r="Y66" s="405"/>
      <c r="Z66" s="406"/>
      <c r="AC66" s="407" t="s">
        <v>396</v>
      </c>
      <c r="AD66" s="408"/>
      <c r="AE66" s="404" t="s">
        <v>0</v>
      </c>
      <c r="AF66" s="405"/>
      <c r="AG66" s="405"/>
      <c r="AH66" s="406"/>
      <c r="AI66" s="404" t="s">
        <v>9</v>
      </c>
      <c r="AJ66" s="405"/>
      <c r="AK66" s="405"/>
      <c r="AL66" s="406"/>
      <c r="AM66" s="404" t="s">
        <v>395</v>
      </c>
      <c r="AN66" s="405"/>
      <c r="AO66" s="405"/>
      <c r="AP66" s="406"/>
      <c r="AQ66" s="404" t="s">
        <v>377</v>
      </c>
      <c r="AR66" s="405"/>
      <c r="AS66" s="405"/>
      <c r="AT66" s="406"/>
      <c r="AU66" s="404" t="s">
        <v>379</v>
      </c>
      <c r="AV66" s="405"/>
      <c r="AW66" s="405"/>
      <c r="AX66" s="406"/>
      <c r="AY66" s="404" t="s">
        <v>378</v>
      </c>
      <c r="AZ66" s="405"/>
      <c r="BA66" s="405"/>
      <c r="BB66" s="406"/>
      <c r="BE66" s="407" t="s">
        <v>397</v>
      </c>
      <c r="BF66" s="408"/>
      <c r="BG66" s="404" t="s">
        <v>0</v>
      </c>
      <c r="BH66" s="405"/>
      <c r="BI66" s="405"/>
      <c r="BJ66" s="406"/>
      <c r="BK66" s="404" t="s">
        <v>9</v>
      </c>
      <c r="BL66" s="405"/>
      <c r="BM66" s="405"/>
      <c r="BN66" s="406"/>
      <c r="BO66" s="404" t="s">
        <v>395</v>
      </c>
      <c r="BP66" s="405"/>
      <c r="BQ66" s="405"/>
      <c r="BR66" s="406"/>
      <c r="BS66" s="404" t="s">
        <v>377</v>
      </c>
      <c r="BT66" s="405"/>
      <c r="BU66" s="405"/>
      <c r="BV66" s="406"/>
      <c r="BW66" s="404" t="s">
        <v>379</v>
      </c>
      <c r="BX66" s="405"/>
      <c r="BY66" s="405"/>
      <c r="BZ66" s="406"/>
      <c r="CA66" s="404" t="s">
        <v>378</v>
      </c>
      <c r="CB66" s="405"/>
      <c r="CC66" s="405"/>
      <c r="CD66" s="406"/>
    </row>
    <row r="67" spans="1:82" ht="75" thickBot="1">
      <c r="A67" s="409"/>
      <c r="B67" s="410"/>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09"/>
      <c r="AD67" s="410"/>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09"/>
      <c r="BF67" s="410"/>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378">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378">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378">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379"/>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379"/>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379"/>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379"/>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379"/>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379"/>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ht="15">
      <c r="A71" s="379"/>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379"/>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379"/>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379"/>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379"/>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379"/>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379"/>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379"/>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379"/>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379"/>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379"/>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379"/>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ht="15">
      <c r="A75" s="379"/>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379"/>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379"/>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379"/>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379"/>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379"/>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379"/>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379"/>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379"/>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379"/>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379"/>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379"/>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ht="15">
      <c r="A79" s="379"/>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379"/>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379"/>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379"/>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379"/>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379"/>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379"/>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379"/>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379"/>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379"/>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379"/>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379"/>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ht="15">
      <c r="A83" s="379"/>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379"/>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379"/>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5.75" thickBot="1">
      <c r="A84" s="380"/>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380"/>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380"/>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401</v>
      </c>
    </row>
    <row r="86" spans="1:82" ht="15" thickBot="1"/>
    <row r="87" spans="1:82" ht="19.5" thickBot="1">
      <c r="A87" s="407" t="s">
        <v>394</v>
      </c>
      <c r="B87" s="408"/>
      <c r="C87" s="404" t="s">
        <v>0</v>
      </c>
      <c r="D87" s="405"/>
      <c r="E87" s="405"/>
      <c r="F87" s="406"/>
      <c r="G87" s="404" t="s">
        <v>9</v>
      </c>
      <c r="H87" s="405"/>
      <c r="I87" s="405"/>
      <c r="J87" s="406"/>
      <c r="K87" s="404" t="s">
        <v>395</v>
      </c>
      <c r="L87" s="405"/>
      <c r="M87" s="405"/>
      <c r="N87" s="406"/>
      <c r="O87" s="404" t="s">
        <v>377</v>
      </c>
      <c r="P87" s="405"/>
      <c r="Q87" s="405"/>
      <c r="R87" s="406"/>
      <c r="S87" s="404" t="s">
        <v>379</v>
      </c>
      <c r="T87" s="405"/>
      <c r="U87" s="405"/>
      <c r="V87" s="406"/>
      <c r="W87" s="404" t="s">
        <v>378</v>
      </c>
      <c r="X87" s="405"/>
      <c r="Y87" s="405"/>
      <c r="Z87" s="406"/>
      <c r="AC87" s="407" t="s">
        <v>396</v>
      </c>
      <c r="AD87" s="408"/>
      <c r="AE87" s="404" t="s">
        <v>0</v>
      </c>
      <c r="AF87" s="405"/>
      <c r="AG87" s="405"/>
      <c r="AH87" s="406"/>
      <c r="AI87" s="404" t="s">
        <v>9</v>
      </c>
      <c r="AJ87" s="405"/>
      <c r="AK87" s="405"/>
      <c r="AL87" s="406"/>
      <c r="AM87" s="404" t="s">
        <v>395</v>
      </c>
      <c r="AN87" s="405"/>
      <c r="AO87" s="405"/>
      <c r="AP87" s="406"/>
      <c r="AQ87" s="404" t="s">
        <v>377</v>
      </c>
      <c r="AR87" s="405"/>
      <c r="AS87" s="405"/>
      <c r="AT87" s="406"/>
      <c r="AU87" s="404" t="s">
        <v>379</v>
      </c>
      <c r="AV87" s="405"/>
      <c r="AW87" s="405"/>
      <c r="AX87" s="406"/>
      <c r="AY87" s="404" t="s">
        <v>378</v>
      </c>
      <c r="AZ87" s="405"/>
      <c r="BA87" s="405"/>
      <c r="BB87" s="406"/>
      <c r="BE87" s="407" t="s">
        <v>397</v>
      </c>
      <c r="BF87" s="408"/>
      <c r="BG87" s="404" t="s">
        <v>0</v>
      </c>
      <c r="BH87" s="405"/>
      <c r="BI87" s="405"/>
      <c r="BJ87" s="406"/>
      <c r="BK87" s="404" t="s">
        <v>9</v>
      </c>
      <c r="BL87" s="405"/>
      <c r="BM87" s="405"/>
      <c r="BN87" s="406"/>
      <c r="BO87" s="404" t="s">
        <v>395</v>
      </c>
      <c r="BP87" s="405"/>
      <c r="BQ87" s="405"/>
      <c r="BR87" s="406"/>
      <c r="BS87" s="404" t="s">
        <v>377</v>
      </c>
      <c r="BT87" s="405"/>
      <c r="BU87" s="405"/>
      <c r="BV87" s="406"/>
      <c r="BW87" s="404" t="s">
        <v>379</v>
      </c>
      <c r="BX87" s="405"/>
      <c r="BY87" s="405"/>
      <c r="BZ87" s="406"/>
      <c r="CA87" s="404" t="s">
        <v>378</v>
      </c>
      <c r="CB87" s="405"/>
      <c r="CC87" s="405"/>
      <c r="CD87" s="406"/>
    </row>
    <row r="88" spans="1:82" ht="75" thickBot="1">
      <c r="A88" s="409"/>
      <c r="B88" s="410"/>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09"/>
      <c r="AD88" s="410"/>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09"/>
      <c r="BF88" s="410"/>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378">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378">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378">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379"/>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379"/>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379"/>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379"/>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379"/>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379"/>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ht="15">
      <c r="A92" s="379"/>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379"/>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379"/>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379"/>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379"/>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379"/>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379"/>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379"/>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379"/>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379"/>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379"/>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379"/>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ht="15">
      <c r="A96" s="379"/>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379"/>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379"/>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379"/>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379"/>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379"/>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379"/>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379"/>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379"/>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379"/>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379"/>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379"/>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ht="15">
      <c r="A100" s="379"/>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379"/>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379"/>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379"/>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379"/>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379"/>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379"/>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379"/>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379"/>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379"/>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379"/>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379"/>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ht="15">
      <c r="A104" s="379"/>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379"/>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379"/>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5.75" thickBot="1">
      <c r="A105" s="380"/>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380"/>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380"/>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402</v>
      </c>
    </row>
    <row r="107" spans="1:82" ht="15" thickBot="1"/>
    <row r="108" spans="1:82" ht="19.5" thickBot="1">
      <c r="A108" s="407" t="s">
        <v>394</v>
      </c>
      <c r="B108" s="408"/>
      <c r="C108" s="404" t="s">
        <v>0</v>
      </c>
      <c r="D108" s="405"/>
      <c r="E108" s="405"/>
      <c r="F108" s="406"/>
      <c r="G108" s="404" t="s">
        <v>9</v>
      </c>
      <c r="H108" s="405"/>
      <c r="I108" s="405"/>
      <c r="J108" s="406"/>
      <c r="K108" s="404" t="s">
        <v>395</v>
      </c>
      <c r="L108" s="405"/>
      <c r="M108" s="405"/>
      <c r="N108" s="406"/>
      <c r="O108" s="404" t="s">
        <v>377</v>
      </c>
      <c r="P108" s="405"/>
      <c r="Q108" s="405"/>
      <c r="R108" s="406"/>
      <c r="S108" s="404" t="s">
        <v>379</v>
      </c>
      <c r="T108" s="405"/>
      <c r="U108" s="405"/>
      <c r="V108" s="406"/>
      <c r="W108" s="404" t="s">
        <v>378</v>
      </c>
      <c r="X108" s="405"/>
      <c r="Y108" s="405"/>
      <c r="Z108" s="406"/>
      <c r="AC108" s="407" t="s">
        <v>396</v>
      </c>
      <c r="AD108" s="408"/>
      <c r="AE108" s="404" t="s">
        <v>0</v>
      </c>
      <c r="AF108" s="405"/>
      <c r="AG108" s="405"/>
      <c r="AH108" s="406"/>
      <c r="AI108" s="404" t="s">
        <v>9</v>
      </c>
      <c r="AJ108" s="405"/>
      <c r="AK108" s="405"/>
      <c r="AL108" s="406"/>
      <c r="AM108" s="404" t="s">
        <v>395</v>
      </c>
      <c r="AN108" s="405"/>
      <c r="AO108" s="405"/>
      <c r="AP108" s="406"/>
      <c r="AQ108" s="404" t="s">
        <v>377</v>
      </c>
      <c r="AR108" s="405"/>
      <c r="AS108" s="405"/>
      <c r="AT108" s="406"/>
      <c r="AU108" s="404" t="s">
        <v>379</v>
      </c>
      <c r="AV108" s="405"/>
      <c r="AW108" s="405"/>
      <c r="AX108" s="406"/>
      <c r="AY108" s="404" t="s">
        <v>378</v>
      </c>
      <c r="AZ108" s="405"/>
      <c r="BA108" s="405"/>
      <c r="BB108" s="406"/>
      <c r="BE108" s="407" t="s">
        <v>397</v>
      </c>
      <c r="BF108" s="408"/>
      <c r="BG108" s="404" t="s">
        <v>0</v>
      </c>
      <c r="BH108" s="405"/>
      <c r="BI108" s="405"/>
      <c r="BJ108" s="406"/>
      <c r="BK108" s="404" t="s">
        <v>9</v>
      </c>
      <c r="BL108" s="405"/>
      <c r="BM108" s="405"/>
      <c r="BN108" s="406"/>
      <c r="BO108" s="404" t="s">
        <v>395</v>
      </c>
      <c r="BP108" s="405"/>
      <c r="BQ108" s="405"/>
      <c r="BR108" s="406"/>
      <c r="BS108" s="404" t="s">
        <v>377</v>
      </c>
      <c r="BT108" s="405"/>
      <c r="BU108" s="405"/>
      <c r="BV108" s="406"/>
      <c r="BW108" s="404" t="s">
        <v>379</v>
      </c>
      <c r="BX108" s="405"/>
      <c r="BY108" s="405"/>
      <c r="BZ108" s="406"/>
      <c r="CA108" s="404" t="s">
        <v>378</v>
      </c>
      <c r="CB108" s="405"/>
      <c r="CC108" s="405"/>
      <c r="CD108" s="406"/>
    </row>
    <row r="109" spans="1:82" ht="75" thickBot="1">
      <c r="A109" s="409"/>
      <c r="B109" s="410"/>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09"/>
      <c r="AD109" s="410"/>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09"/>
      <c r="BF109" s="410"/>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378">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378">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378">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379"/>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379"/>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379"/>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379"/>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379"/>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379"/>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ht="15">
      <c r="A113" s="379"/>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379"/>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379"/>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379"/>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379"/>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379"/>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379"/>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379"/>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379"/>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379"/>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379"/>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379"/>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ht="15">
      <c r="A117" s="379"/>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379"/>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379"/>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379"/>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379"/>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379"/>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379"/>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379"/>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379"/>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379"/>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379"/>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379"/>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ht="15">
      <c r="A121" s="379"/>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379"/>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379"/>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379"/>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379"/>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379"/>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379"/>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379"/>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379"/>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379"/>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379"/>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379"/>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ht="15">
      <c r="A125" s="379"/>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379"/>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379"/>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5.75" thickBot="1">
      <c r="A126" s="380"/>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380"/>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380"/>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403</v>
      </c>
    </row>
    <row r="128" spans="1:82" ht="15" thickBot="1"/>
    <row r="129" spans="1:82" ht="19.5" thickBot="1">
      <c r="A129" s="407" t="s">
        <v>394</v>
      </c>
      <c r="B129" s="408"/>
      <c r="C129" s="404" t="s">
        <v>0</v>
      </c>
      <c r="D129" s="405"/>
      <c r="E129" s="405"/>
      <c r="F129" s="406"/>
      <c r="G129" s="404" t="s">
        <v>9</v>
      </c>
      <c r="H129" s="405"/>
      <c r="I129" s="405"/>
      <c r="J129" s="406"/>
      <c r="K129" s="404" t="s">
        <v>395</v>
      </c>
      <c r="L129" s="405"/>
      <c r="M129" s="405"/>
      <c r="N129" s="406"/>
      <c r="O129" s="404" t="s">
        <v>377</v>
      </c>
      <c r="P129" s="405"/>
      <c r="Q129" s="405"/>
      <c r="R129" s="406"/>
      <c r="S129" s="404" t="s">
        <v>379</v>
      </c>
      <c r="T129" s="405"/>
      <c r="U129" s="405"/>
      <c r="V129" s="406"/>
      <c r="W129" s="404" t="s">
        <v>378</v>
      </c>
      <c r="X129" s="405"/>
      <c r="Y129" s="405"/>
      <c r="Z129" s="406"/>
      <c r="AC129" s="407" t="s">
        <v>396</v>
      </c>
      <c r="AD129" s="408"/>
      <c r="AE129" s="404" t="s">
        <v>0</v>
      </c>
      <c r="AF129" s="405"/>
      <c r="AG129" s="405"/>
      <c r="AH129" s="406"/>
      <c r="AI129" s="404" t="s">
        <v>9</v>
      </c>
      <c r="AJ129" s="405"/>
      <c r="AK129" s="405"/>
      <c r="AL129" s="406"/>
      <c r="AM129" s="404" t="s">
        <v>395</v>
      </c>
      <c r="AN129" s="405"/>
      <c r="AO129" s="405"/>
      <c r="AP129" s="406"/>
      <c r="AQ129" s="404" t="s">
        <v>377</v>
      </c>
      <c r="AR129" s="405"/>
      <c r="AS129" s="405"/>
      <c r="AT129" s="406"/>
      <c r="AU129" s="404" t="s">
        <v>379</v>
      </c>
      <c r="AV129" s="405"/>
      <c r="AW129" s="405"/>
      <c r="AX129" s="406"/>
      <c r="AY129" s="404" t="s">
        <v>378</v>
      </c>
      <c r="AZ129" s="405"/>
      <c r="BA129" s="405"/>
      <c r="BB129" s="406"/>
      <c r="BE129" s="407" t="s">
        <v>397</v>
      </c>
      <c r="BF129" s="408"/>
      <c r="BG129" s="404" t="s">
        <v>0</v>
      </c>
      <c r="BH129" s="405"/>
      <c r="BI129" s="405"/>
      <c r="BJ129" s="406"/>
      <c r="BK129" s="404" t="s">
        <v>9</v>
      </c>
      <c r="BL129" s="405"/>
      <c r="BM129" s="405"/>
      <c r="BN129" s="406"/>
      <c r="BO129" s="404" t="s">
        <v>395</v>
      </c>
      <c r="BP129" s="405"/>
      <c r="BQ129" s="405"/>
      <c r="BR129" s="406"/>
      <c r="BS129" s="404" t="s">
        <v>377</v>
      </c>
      <c r="BT129" s="405"/>
      <c r="BU129" s="405"/>
      <c r="BV129" s="406"/>
      <c r="BW129" s="404" t="s">
        <v>379</v>
      </c>
      <c r="BX129" s="405"/>
      <c r="BY129" s="405"/>
      <c r="BZ129" s="406"/>
      <c r="CA129" s="404" t="s">
        <v>378</v>
      </c>
      <c r="CB129" s="405"/>
      <c r="CC129" s="405"/>
      <c r="CD129" s="406"/>
    </row>
    <row r="130" spans="1:82" ht="75" thickBot="1">
      <c r="A130" s="409"/>
      <c r="B130" s="410"/>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09"/>
      <c r="AD130" s="410"/>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09"/>
      <c r="BF130" s="410"/>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389">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93995.33952749976</v>
      </c>
      <c r="P131" s="144">
        <v>93995.33952749976</v>
      </c>
      <c r="Q131" s="144">
        <v>0</v>
      </c>
      <c r="R131" s="312">
        <f t="shared" ref="R131:R147" si="843">IF(AND(ISNUMBER(O131),ISNUMBER(Q131)), IF(O131=0, 0, Q131/O131), "")</f>
        <v>0</v>
      </c>
      <c r="S131" s="143">
        <v>62421.366397250051</v>
      </c>
      <c r="T131" s="144">
        <v>62421.366397250051</v>
      </c>
      <c r="U131" s="144">
        <v>0</v>
      </c>
      <c r="V131" s="312">
        <f t="shared" ref="V131:V147" si="844">IF(AND(ISNUMBER(S131),ISNUMBER(U131)), IF(S131=0, 0, U131/S131), "")</f>
        <v>0</v>
      </c>
      <c r="W131" s="315">
        <f t="shared" ref="W131:Y133" si="845">IF(COUNT(C131,G131,K131,O131,S131)&lt;5,"",SUM(C131,G131,K131,O131,S131))</f>
        <v>1254648.7909248169</v>
      </c>
      <c r="X131" s="147">
        <f t="shared" si="845"/>
        <v>1153278.9029247989</v>
      </c>
      <c r="Y131" s="147">
        <f t="shared" si="845"/>
        <v>98251.000499998656</v>
      </c>
      <c r="Z131" s="312">
        <f t="shared" ref="Z131:Z147" si="846">IF(AND(ISNUMBER(W131),ISNUMBER(Y131)), IF(W131=0, 0, Y131/W131), "")</f>
        <v>7.8309564565536019E-2</v>
      </c>
      <c r="AC131" s="378">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378">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96054.352813499761</v>
      </c>
      <c r="BT131" s="317">
        <f t="shared" si="860"/>
        <v>96054.352813499761</v>
      </c>
      <c r="BU131" s="317">
        <f t="shared" si="860"/>
        <v>0</v>
      </c>
      <c r="BV131" s="312">
        <f t="shared" ref="BV131:BV147" si="861">IF(AND(ISNUMBER(BS131),ISNUMBER(BU131)), IF(BS131=0, 0, BU131/BS131), "")</f>
        <v>0</v>
      </c>
      <c r="BW131" s="316">
        <f t="shared" ref="BW131:BY133" si="862">IF(COUNT(S131, AU131)&lt;2, "", S131+AU131)</f>
        <v>93709.384133250045</v>
      </c>
      <c r="BX131" s="317">
        <f t="shared" si="862"/>
        <v>93709.384133250045</v>
      </c>
      <c r="BY131" s="317">
        <f t="shared" si="862"/>
        <v>0</v>
      </c>
      <c r="BZ131" s="312">
        <f t="shared" ref="BZ131:BZ147" si="863">IF(AND(ISNUMBER(BW131),ISNUMBER(BY131)), IF(BW131=0, 0, BY131/BW131), "")</f>
        <v>0</v>
      </c>
      <c r="CA131" s="315">
        <f t="shared" ref="CA131:CC133" si="864">IF(COUNT(BG131,BK131,BO131,BS131,BW131)&lt;5,"",SUM(BG131,BK131,BO131,BS131,BW131))</f>
        <v>1602051.4319468143</v>
      </c>
      <c r="CB131" s="147">
        <f t="shared" si="864"/>
        <v>1472363.5519467944</v>
      </c>
      <c r="CC131" s="147">
        <f t="shared" si="864"/>
        <v>125084.42949999881</v>
      </c>
      <c r="CD131" s="312">
        <f t="shared" ref="CD131:CD147" si="865">IF(AND(ISNUMBER(CA131),ISNUMBER(CC131)), IF(CA131=0, 0, CC131/CA131), "")</f>
        <v>7.8077661556717998E-2</v>
      </c>
    </row>
    <row r="132" spans="1:82">
      <c r="A132" s="390"/>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96923.458154249762</v>
      </c>
      <c r="P132" s="151">
        <v>96923.458154249762</v>
      </c>
      <c r="Q132" s="151">
        <v>0</v>
      </c>
      <c r="R132" s="318">
        <f t="shared" si="843"/>
        <v>0</v>
      </c>
      <c r="S132" s="150">
        <v>51610.218101749997</v>
      </c>
      <c r="T132" s="151">
        <v>51610.218101749997</v>
      </c>
      <c r="U132" s="151">
        <v>0</v>
      </c>
      <c r="V132" s="318">
        <f t="shared" si="844"/>
        <v>0</v>
      </c>
      <c r="W132" s="321">
        <f t="shared" si="845"/>
        <v>1784613.2432560427</v>
      </c>
      <c r="X132" s="154">
        <f t="shared" si="845"/>
        <v>1644722.0212560515</v>
      </c>
      <c r="Y132" s="154">
        <f t="shared" si="845"/>
        <v>132674.78900000016</v>
      </c>
      <c r="Z132" s="318">
        <f t="shared" si="846"/>
        <v>7.4343720972244856E-2</v>
      </c>
      <c r="AC132" s="379"/>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379"/>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99240.54907124977</v>
      </c>
      <c r="BT132" s="323">
        <f t="shared" si="860"/>
        <v>99240.54907124977</v>
      </c>
      <c r="BU132" s="323">
        <f t="shared" si="860"/>
        <v>0</v>
      </c>
      <c r="BV132" s="318">
        <f t="shared" si="861"/>
        <v>0</v>
      </c>
      <c r="BW132" s="322">
        <f t="shared" si="862"/>
        <v>82640.158206749998</v>
      </c>
      <c r="BX132" s="323">
        <f t="shared" si="862"/>
        <v>82640.158206749998</v>
      </c>
      <c r="BY132" s="323">
        <f t="shared" si="862"/>
        <v>0</v>
      </c>
      <c r="BZ132" s="318">
        <f t="shared" si="863"/>
        <v>0</v>
      </c>
      <c r="CA132" s="321">
        <f t="shared" si="864"/>
        <v>2253227.9942780435</v>
      </c>
      <c r="CB132" s="154">
        <f t="shared" si="864"/>
        <v>2076127.3382780496</v>
      </c>
      <c r="CC132" s="154">
        <f t="shared" si="864"/>
        <v>167307.39800000007</v>
      </c>
      <c r="CD132" s="318">
        <f t="shared" si="865"/>
        <v>7.4252316421093909E-2</v>
      </c>
    </row>
    <row r="133" spans="1:82">
      <c r="A133" s="390"/>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88177.229947249871</v>
      </c>
      <c r="P133" s="158">
        <v>88177.229947249871</v>
      </c>
      <c r="Q133" s="158">
        <v>0</v>
      </c>
      <c r="R133" s="324">
        <f t="shared" si="843"/>
        <v>0</v>
      </c>
      <c r="S133" s="157">
        <v>58372.841243999981</v>
      </c>
      <c r="T133" s="158">
        <v>58372.841243999981</v>
      </c>
      <c r="U133" s="158">
        <v>0</v>
      </c>
      <c r="V133" s="324">
        <f t="shared" si="844"/>
        <v>0</v>
      </c>
      <c r="W133" s="327">
        <f t="shared" si="845"/>
        <v>1166597.7571912864</v>
      </c>
      <c r="X133" s="161">
        <f t="shared" si="845"/>
        <v>1087711.7086912768</v>
      </c>
      <c r="Y133" s="161">
        <f t="shared" si="845"/>
        <v>75118.38899999937</v>
      </c>
      <c r="Z133" s="324">
        <f t="shared" si="846"/>
        <v>6.4390993842517952E-2</v>
      </c>
      <c r="AC133" s="379"/>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379"/>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94154.686947249866</v>
      </c>
      <c r="BT133" s="329">
        <f t="shared" si="860"/>
        <v>94154.686947249866</v>
      </c>
      <c r="BU133" s="329">
        <f t="shared" si="860"/>
        <v>0</v>
      </c>
      <c r="BV133" s="324">
        <f t="shared" si="861"/>
        <v>0</v>
      </c>
      <c r="BW133" s="328">
        <f t="shared" si="862"/>
        <v>85742.415265999982</v>
      </c>
      <c r="BX133" s="329">
        <f t="shared" si="862"/>
        <v>85742.415265999982</v>
      </c>
      <c r="BY133" s="329">
        <f t="shared" si="862"/>
        <v>0</v>
      </c>
      <c r="BZ133" s="324">
        <f t="shared" si="863"/>
        <v>0</v>
      </c>
      <c r="CA133" s="327">
        <f t="shared" si="864"/>
        <v>1484508.8652132836</v>
      </c>
      <c r="CB133" s="161">
        <f t="shared" si="864"/>
        <v>1386602.9327132746</v>
      </c>
      <c r="CC133" s="161">
        <f t="shared" si="864"/>
        <v>92075.035999999454</v>
      </c>
      <c r="CD133" s="324">
        <f t="shared" si="865"/>
        <v>6.2023904442477532E-2</v>
      </c>
    </row>
    <row r="134" spans="1:82" ht="15">
      <c r="A134" s="390"/>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Q134" si="869">IF(COUNT(O131:O133)=0,"",SUM(O131:O133))</f>
        <v>279096.02762899938</v>
      </c>
      <c r="P134" s="168">
        <f t="shared" si="869"/>
        <v>279096.02762899938</v>
      </c>
      <c r="Q134" s="168">
        <f t="shared" si="869"/>
        <v>0</v>
      </c>
      <c r="R134" s="331">
        <f t="shared" si="843"/>
        <v>0</v>
      </c>
      <c r="S134" s="330">
        <f t="shared" ref="S134:U134" si="870">IF(COUNT(S131:S133)=0,"",SUM(S131:S133))</f>
        <v>172404.42574300003</v>
      </c>
      <c r="T134" s="168">
        <f t="shared" si="870"/>
        <v>172404.42574300003</v>
      </c>
      <c r="U134" s="168">
        <f t="shared" si="870"/>
        <v>0</v>
      </c>
      <c r="V134" s="331">
        <f t="shared" si="844"/>
        <v>0</v>
      </c>
      <c r="W134" s="332">
        <f t="shared" ref="W134:Y134" si="871">IF(COUNT(W131:W133)=0,"",SUM(W131:W133))</f>
        <v>4205859.7913721465</v>
      </c>
      <c r="X134" s="167">
        <f t="shared" si="871"/>
        <v>3885712.632872127</v>
      </c>
      <c r="Y134" s="167">
        <f t="shared" si="871"/>
        <v>306044.17849999818</v>
      </c>
      <c r="Z134" s="331">
        <f t="shared" si="846"/>
        <v>7.2766139072874894E-2</v>
      </c>
      <c r="AC134" s="379"/>
      <c r="AD134" s="133" t="s">
        <v>16</v>
      </c>
      <c r="AE134" s="330">
        <f t="shared" ref="AE134:AG134" si="872">IF(COUNT(AE131:AE133)=0,"",SUM(AE131:AE133))</f>
        <v>1010111.410999995</v>
      </c>
      <c r="AF134" s="168">
        <f t="shared" si="872"/>
        <v>926647.26899999147</v>
      </c>
      <c r="AG134" s="168">
        <f t="shared" si="872"/>
        <v>77473.463000000134</v>
      </c>
      <c r="AH134" s="331">
        <f t="shared" si="847"/>
        <v>7.6697938619763317E-2</v>
      </c>
      <c r="AI134" s="330">
        <f t="shared" ref="AI134:AK134" si="873">IF(COUNT(AI131:AI133)=0,"",SUM(AI131:AI133))</f>
        <v>23775.99600000005</v>
      </c>
      <c r="AJ134" s="168">
        <f t="shared" si="873"/>
        <v>22692.828000000067</v>
      </c>
      <c r="AK134" s="168">
        <f t="shared" si="873"/>
        <v>949.22200000000009</v>
      </c>
      <c r="AL134" s="331">
        <f t="shared" si="848"/>
        <v>3.9923543055777687E-2</v>
      </c>
      <c r="AM134" s="330">
        <f t="shared" ref="AM134:AO134" si="874">IF(COUNT(AM131:AM133)=0,"",SUM(AM131:AM133))</f>
        <v>0</v>
      </c>
      <c r="AN134" s="168">
        <f t="shared" si="874"/>
        <v>0</v>
      </c>
      <c r="AO134" s="168">
        <f t="shared" si="874"/>
        <v>0</v>
      </c>
      <c r="AP134" s="331">
        <f t="shared" si="849"/>
        <v>0</v>
      </c>
      <c r="AQ134" s="330">
        <f t="shared" ref="AQ134:AS134" si="875">IF(COUNT(AQ131:AQ133)=0,"",SUM(AQ131:AQ133))</f>
        <v>10353.561203000003</v>
      </c>
      <c r="AR134" s="168">
        <f t="shared" si="875"/>
        <v>10353.561203000003</v>
      </c>
      <c r="AS134" s="168">
        <f t="shared" si="875"/>
        <v>0</v>
      </c>
      <c r="AT134" s="331">
        <f t="shared" si="850"/>
        <v>0</v>
      </c>
      <c r="AU134" s="330">
        <f t="shared" ref="AU134:AW134" si="876">IF(COUNT(AU131:AU133)=0,"",SUM(AU131:AU133))</f>
        <v>89687.531862999997</v>
      </c>
      <c r="AV134" s="168">
        <f t="shared" si="876"/>
        <v>89687.531862999997</v>
      </c>
      <c r="AW134" s="168">
        <f t="shared" si="876"/>
        <v>0</v>
      </c>
      <c r="AX134" s="331">
        <f t="shared" si="851"/>
        <v>0</v>
      </c>
      <c r="AY134" s="332">
        <f t="shared" ref="AY134:BA134" si="877">IF(COUNT(AY131:AY133)=0,"",SUM(AY131:AY133))</f>
        <v>1133928.5000659951</v>
      </c>
      <c r="AZ134" s="167">
        <f t="shared" si="877"/>
        <v>1049381.1900659916</v>
      </c>
      <c r="BA134" s="167">
        <f t="shared" si="877"/>
        <v>78422.685000000143</v>
      </c>
      <c r="BB134" s="331">
        <f t="shared" si="853"/>
        <v>6.9160167502127251E-2</v>
      </c>
      <c r="BE134" s="379"/>
      <c r="BF134" s="133" t="s">
        <v>16</v>
      </c>
      <c r="BG134" s="330">
        <f t="shared" ref="BG134:BI134" si="878">IF(COUNT(BG131:BG133)=0,"",SUM(BG131:BG133))</f>
        <v>4685681.6350001423</v>
      </c>
      <c r="BH134" s="168">
        <f t="shared" si="878"/>
        <v>4284952.2550001191</v>
      </c>
      <c r="BI134" s="168">
        <f t="shared" si="878"/>
        <v>379141.49099999835</v>
      </c>
      <c r="BJ134" s="331">
        <f t="shared" si="855"/>
        <v>8.0914906417876353E-2</v>
      </c>
      <c r="BK134" s="330">
        <f t="shared" ref="BK134:BM134" si="879">IF(COUNT(BK131:BK133)=0,"",SUM(BK131:BK133))</f>
        <v>23775.99600000005</v>
      </c>
      <c r="BL134" s="168">
        <f t="shared" si="879"/>
        <v>22692.828000000067</v>
      </c>
      <c r="BM134" s="168">
        <f t="shared" si="879"/>
        <v>949.22200000000009</v>
      </c>
      <c r="BN134" s="331">
        <f t="shared" si="857"/>
        <v>3.9923543055777687E-2</v>
      </c>
      <c r="BO134" s="330">
        <f t="shared" ref="BO134:BQ134" si="880">IF(COUNT(BO131:BO133)=0,"",SUM(BO131:BO133))</f>
        <v>78789.114000000001</v>
      </c>
      <c r="BP134" s="168">
        <f t="shared" si="880"/>
        <v>75907.193499999994</v>
      </c>
      <c r="BQ134" s="168">
        <f t="shared" si="880"/>
        <v>4376.1504999999997</v>
      </c>
      <c r="BR134" s="331">
        <f t="shared" si="859"/>
        <v>5.5542577874400256E-2</v>
      </c>
      <c r="BS134" s="330">
        <f t="shared" ref="BS134:BU134" si="881">IF(COUNT(BS131:BS133)=0,"",SUM(BS131:BS133))</f>
        <v>289449.5888319994</v>
      </c>
      <c r="BT134" s="168">
        <f t="shared" si="881"/>
        <v>289449.5888319994</v>
      </c>
      <c r="BU134" s="168">
        <f t="shared" si="881"/>
        <v>0</v>
      </c>
      <c r="BV134" s="331">
        <f t="shared" si="861"/>
        <v>0</v>
      </c>
      <c r="BW134" s="330">
        <f t="shared" ref="BW134:BY134" si="882">IF(COUNT(BW131:BW133)=0,"",SUM(BW131:BW133))</f>
        <v>262091.95760600001</v>
      </c>
      <c r="BX134" s="168">
        <f t="shared" si="882"/>
        <v>262091.95760600001</v>
      </c>
      <c r="BY134" s="168">
        <f t="shared" si="882"/>
        <v>0</v>
      </c>
      <c r="BZ134" s="331">
        <f t="shared" si="863"/>
        <v>0</v>
      </c>
      <c r="CA134" s="332">
        <f t="shared" ref="CA134:CC134" si="883">IF(COUNT(CA131:CA133)=0,"",SUM(CA131:CA133))</f>
        <v>5339788.2914381409</v>
      </c>
      <c r="CB134" s="167">
        <f t="shared" si="883"/>
        <v>4935093.8229381191</v>
      </c>
      <c r="CC134" s="167">
        <f t="shared" si="883"/>
        <v>384466.86349999829</v>
      </c>
      <c r="CD134" s="331">
        <f t="shared" si="865"/>
        <v>7.2000394494376396E-2</v>
      </c>
    </row>
    <row r="135" spans="1:82">
      <c r="A135" s="390"/>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31822.271608750016</v>
      </c>
      <c r="P135" s="172">
        <v>31822.271608750016</v>
      </c>
      <c r="Q135" s="172">
        <v>0</v>
      </c>
      <c r="R135" s="333">
        <f t="shared" si="843"/>
        <v>0</v>
      </c>
      <c r="S135" s="171">
        <v>48217.343284000002</v>
      </c>
      <c r="T135" s="172">
        <v>48217.343284000002</v>
      </c>
      <c r="U135" s="172">
        <v>0</v>
      </c>
      <c r="V135" s="333">
        <f t="shared" si="844"/>
        <v>0</v>
      </c>
      <c r="W135" s="336">
        <f t="shared" ref="W135:Y137" si="884">IF(COUNT(C135,G135,K135,O135,S135)&lt;5,"",SUM(C135,G135,K135,O135,S135))</f>
        <v>978830.68389277509</v>
      </c>
      <c r="X135" s="175">
        <f t="shared" si="884"/>
        <v>926175.05339278025</v>
      </c>
      <c r="Y135" s="175">
        <f t="shared" si="884"/>
        <v>49087.655499999855</v>
      </c>
      <c r="Z135" s="333">
        <f t="shared" si="846"/>
        <v>5.0149281492464032E-2</v>
      </c>
      <c r="AC135" s="379"/>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5">IF(COUNT(AE135,AI135,AM135,AQ135,AU135)&lt;5,"",SUM(AE135,AI135,AM135,AQ135,AU135))</f>
        <v>274898.26602199854</v>
      </c>
      <c r="AZ135" s="175">
        <f t="shared" si="885"/>
        <v>257414.79802199788</v>
      </c>
      <c r="BA135" s="175">
        <f t="shared" si="885"/>
        <v>15602.958000000068</v>
      </c>
      <c r="BB135" s="333">
        <f t="shared" si="853"/>
        <v>5.6759026623876385E-2</v>
      </c>
      <c r="BE135" s="379"/>
      <c r="BF135" s="130" t="s">
        <v>17</v>
      </c>
      <c r="BG135" s="337">
        <f t="shared" ref="BG135:BI137" si="886">IF(COUNT(C135, AE135)&lt;2, "", C135+AE135)</f>
        <v>1096949.8110000235</v>
      </c>
      <c r="BH135" s="338">
        <f t="shared" si="886"/>
        <v>1028958.9870000281</v>
      </c>
      <c r="BI135" s="338">
        <f t="shared" si="886"/>
        <v>62498.648999999925</v>
      </c>
      <c r="BJ135" s="333">
        <f t="shared" si="855"/>
        <v>5.6974939394012609E-2</v>
      </c>
      <c r="BK135" s="337">
        <f t="shared" ref="BK135:BM137" si="887">IF(COUNT(G135, AI135)&lt;2, "", G135+AI135)</f>
        <v>17417.409000000014</v>
      </c>
      <c r="BL135" s="338">
        <f t="shared" si="887"/>
        <v>16205.84599999996</v>
      </c>
      <c r="BM135" s="338">
        <f t="shared" si="887"/>
        <v>1123.1089999999999</v>
      </c>
      <c r="BN135" s="333">
        <f t="shared" si="857"/>
        <v>6.448197892120458E-2</v>
      </c>
      <c r="BO135" s="337">
        <f t="shared" ref="BO135:BQ137" si="888">IF(COUNT(K135, AM135)&lt;2, "", K135+AM135)</f>
        <v>25975.083999999999</v>
      </c>
      <c r="BP135" s="338">
        <f t="shared" si="888"/>
        <v>25038.372500000001</v>
      </c>
      <c r="BQ135" s="338">
        <f t="shared" si="888"/>
        <v>1068.8554999999999</v>
      </c>
      <c r="BR135" s="333">
        <f t="shared" si="859"/>
        <v>4.1149260576019697E-2</v>
      </c>
      <c r="BS135" s="337">
        <f t="shared" ref="BS135:BU137" si="889">IF(COUNT(O135, AQ135)&lt;2, "", O135+AQ135)</f>
        <v>41536.144608750023</v>
      </c>
      <c r="BT135" s="338">
        <f t="shared" si="889"/>
        <v>41536.144608750023</v>
      </c>
      <c r="BU135" s="338">
        <f t="shared" si="889"/>
        <v>0</v>
      </c>
      <c r="BV135" s="333">
        <f t="shared" si="861"/>
        <v>0</v>
      </c>
      <c r="BW135" s="337">
        <f t="shared" ref="BW135:BY137" si="890">IF(COUNT(S135, AU135)&lt;2, "", S135+AU135)</f>
        <v>71850.501305999991</v>
      </c>
      <c r="BX135" s="338">
        <f t="shared" si="890"/>
        <v>71850.501305999991</v>
      </c>
      <c r="BY135" s="338">
        <f t="shared" si="890"/>
        <v>0</v>
      </c>
      <c r="BZ135" s="333">
        <f t="shared" si="863"/>
        <v>0</v>
      </c>
      <c r="CA135" s="336">
        <f t="shared" ref="CA135:CC137" si="891">IF(COUNT(BG135,BK135,BO135,BS135,BW135)&lt;5,"",SUM(BG135,BK135,BO135,BS135,BW135))</f>
        <v>1253728.9499147735</v>
      </c>
      <c r="CB135" s="175">
        <f t="shared" si="891"/>
        <v>1183589.851414778</v>
      </c>
      <c r="CC135" s="175">
        <f t="shared" si="891"/>
        <v>64690.613499999919</v>
      </c>
      <c r="CD135" s="333">
        <f t="shared" si="865"/>
        <v>5.159856403124255E-2</v>
      </c>
    </row>
    <row r="136" spans="1:82">
      <c r="A136" s="390"/>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20650.405694499994</v>
      </c>
      <c r="P136" s="151">
        <v>20650.405694499994</v>
      </c>
      <c r="Q136" s="151">
        <v>0</v>
      </c>
      <c r="R136" s="318">
        <f t="shared" si="843"/>
        <v>0</v>
      </c>
      <c r="S136" s="150">
        <v>58754.967550249959</v>
      </c>
      <c r="T136" s="151">
        <v>58754.967550249959</v>
      </c>
      <c r="U136" s="151">
        <v>0</v>
      </c>
      <c r="V136" s="318">
        <f t="shared" si="844"/>
        <v>0</v>
      </c>
      <c r="W136" s="321">
        <f t="shared" si="884"/>
        <v>1039495.2262447728</v>
      </c>
      <c r="X136" s="154">
        <f t="shared" si="884"/>
        <v>940323.06374477118</v>
      </c>
      <c r="Y136" s="154">
        <f t="shared" si="884"/>
        <v>95884.249499999147</v>
      </c>
      <c r="Z136" s="318">
        <f t="shared" si="846"/>
        <v>9.224116386410515E-2</v>
      </c>
      <c r="AC136" s="379"/>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5"/>
        <v>288242.61485800007</v>
      </c>
      <c r="AZ136" s="154">
        <f t="shared" si="885"/>
        <v>269581.55485799926</v>
      </c>
      <c r="BA136" s="154">
        <f t="shared" si="885"/>
        <v>17142.748000000018</v>
      </c>
      <c r="BB136" s="318">
        <f t="shared" si="853"/>
        <v>5.9473329467418359E-2</v>
      </c>
      <c r="BE136" s="379"/>
      <c r="BF136" s="131" t="s">
        <v>18</v>
      </c>
      <c r="BG136" s="322">
        <f t="shared" si="886"/>
        <v>1180365.115000023</v>
      </c>
      <c r="BH136" s="323">
        <f t="shared" si="886"/>
        <v>1063992.3000000205</v>
      </c>
      <c r="BI136" s="323">
        <f t="shared" si="886"/>
        <v>111270.38699999917</v>
      </c>
      <c r="BJ136" s="318">
        <f t="shared" si="855"/>
        <v>9.4267769850176403E-2</v>
      </c>
      <c r="BK136" s="322">
        <f t="shared" si="887"/>
        <v>18272.520999999993</v>
      </c>
      <c r="BL136" s="323">
        <f t="shared" si="887"/>
        <v>17415.417000000001</v>
      </c>
      <c r="BM136" s="323">
        <f t="shared" si="887"/>
        <v>625.24099999999987</v>
      </c>
      <c r="BN136" s="318">
        <f t="shared" si="857"/>
        <v>3.4217555421060954E-2</v>
      </c>
      <c r="BO136" s="322">
        <f t="shared" si="888"/>
        <v>27204.875</v>
      </c>
      <c r="BP136" s="323">
        <f t="shared" si="888"/>
        <v>26601.571499999998</v>
      </c>
      <c r="BQ136" s="323">
        <f t="shared" si="888"/>
        <v>1131.3695</v>
      </c>
      <c r="BR136" s="318">
        <f t="shared" si="859"/>
        <v>4.1587013356981055E-2</v>
      </c>
      <c r="BS136" s="322">
        <f t="shared" si="889"/>
        <v>21749.429892499993</v>
      </c>
      <c r="BT136" s="323">
        <f t="shared" si="889"/>
        <v>21749.429892499993</v>
      </c>
      <c r="BU136" s="323">
        <f t="shared" si="889"/>
        <v>0</v>
      </c>
      <c r="BV136" s="318">
        <f t="shared" si="861"/>
        <v>0</v>
      </c>
      <c r="BW136" s="322">
        <f t="shared" si="890"/>
        <v>80145.900210249863</v>
      </c>
      <c r="BX136" s="323">
        <f t="shared" si="890"/>
        <v>80145.900210249863</v>
      </c>
      <c r="BY136" s="323">
        <f t="shared" si="890"/>
        <v>0</v>
      </c>
      <c r="BZ136" s="318">
        <f t="shared" si="863"/>
        <v>0</v>
      </c>
      <c r="CA136" s="321">
        <f t="shared" si="891"/>
        <v>1327737.8411027729</v>
      </c>
      <c r="CB136" s="154">
        <f t="shared" si="891"/>
        <v>1209904.6186027704</v>
      </c>
      <c r="CC136" s="154">
        <f t="shared" si="891"/>
        <v>113026.99749999917</v>
      </c>
      <c r="CD136" s="318">
        <f t="shared" si="865"/>
        <v>8.5127495806041703E-2</v>
      </c>
    </row>
    <row r="137" spans="1:82">
      <c r="A137" s="390"/>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14214.142463000004</v>
      </c>
      <c r="P137" s="158">
        <v>14214.142463000004</v>
      </c>
      <c r="Q137" s="158">
        <v>0</v>
      </c>
      <c r="R137" s="324">
        <f t="shared" si="843"/>
        <v>0</v>
      </c>
      <c r="S137" s="157">
        <v>62328.278699500006</v>
      </c>
      <c r="T137" s="158">
        <v>62328.278699500006</v>
      </c>
      <c r="U137" s="158">
        <v>0</v>
      </c>
      <c r="V137" s="324">
        <f t="shared" si="844"/>
        <v>0</v>
      </c>
      <c r="W137" s="327">
        <f t="shared" si="884"/>
        <v>887224.3476624738</v>
      </c>
      <c r="X137" s="161">
        <f t="shared" si="884"/>
        <v>801969.92316248233</v>
      </c>
      <c r="Y137" s="161">
        <f t="shared" si="884"/>
        <v>81636.425999999366</v>
      </c>
      <c r="Z137" s="324">
        <f t="shared" si="846"/>
        <v>9.2013284142937274E-2</v>
      </c>
      <c r="AC137" s="379"/>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5"/>
        <v>254537.46262599993</v>
      </c>
      <c r="AZ137" s="161">
        <f t="shared" si="885"/>
        <v>223913.39762600002</v>
      </c>
      <c r="BA137" s="161">
        <f t="shared" si="885"/>
        <v>29365.83299999997</v>
      </c>
      <c r="BB137" s="324">
        <f t="shared" si="853"/>
        <v>0.11536939473286151</v>
      </c>
      <c r="BE137" s="379"/>
      <c r="BF137" s="132" t="s">
        <v>19</v>
      </c>
      <c r="BG137" s="328">
        <f t="shared" si="886"/>
        <v>1011698.9079999736</v>
      </c>
      <c r="BH137" s="329">
        <f t="shared" si="886"/>
        <v>898025.92899998219</v>
      </c>
      <c r="BI137" s="329">
        <f t="shared" si="886"/>
        <v>108749.88299999933</v>
      </c>
      <c r="BJ137" s="324">
        <f t="shared" si="855"/>
        <v>0.10749234000359538</v>
      </c>
      <c r="BK137" s="328">
        <f t="shared" si="887"/>
        <v>18063.014000000065</v>
      </c>
      <c r="BL137" s="329">
        <f t="shared" si="887"/>
        <v>16807.009000000024</v>
      </c>
      <c r="BM137" s="329">
        <f t="shared" si="887"/>
        <v>1137.8379999999981</v>
      </c>
      <c r="BN137" s="324">
        <f t="shared" si="857"/>
        <v>6.2992698782163042E-2</v>
      </c>
      <c r="BO137" s="328">
        <f t="shared" si="888"/>
        <v>14679.4845</v>
      </c>
      <c r="BP137" s="329">
        <f t="shared" si="888"/>
        <v>13729.978999999999</v>
      </c>
      <c r="BQ137" s="329">
        <f t="shared" si="888"/>
        <v>1114.538</v>
      </c>
      <c r="BR137" s="324">
        <f t="shared" si="859"/>
        <v>7.5924873247422281E-2</v>
      </c>
      <c r="BS137" s="328">
        <f t="shared" si="889"/>
        <v>14642.320791000004</v>
      </c>
      <c r="BT137" s="329">
        <f t="shared" si="889"/>
        <v>14642.320791000004</v>
      </c>
      <c r="BU137" s="329">
        <f t="shared" si="889"/>
        <v>0</v>
      </c>
      <c r="BV137" s="324">
        <f t="shared" si="861"/>
        <v>0</v>
      </c>
      <c r="BW137" s="328">
        <f t="shared" si="890"/>
        <v>82678.082997500009</v>
      </c>
      <c r="BX137" s="329">
        <f t="shared" si="890"/>
        <v>82678.082997500009</v>
      </c>
      <c r="BY137" s="329">
        <f t="shared" si="890"/>
        <v>0</v>
      </c>
      <c r="BZ137" s="324">
        <f t="shared" si="863"/>
        <v>0</v>
      </c>
      <c r="CA137" s="327">
        <f t="shared" si="891"/>
        <v>1141761.8102884737</v>
      </c>
      <c r="CB137" s="161">
        <f t="shared" si="891"/>
        <v>1025883.3207884823</v>
      </c>
      <c r="CC137" s="161">
        <f t="shared" si="891"/>
        <v>111002.25899999934</v>
      </c>
      <c r="CD137" s="324">
        <f t="shared" si="865"/>
        <v>9.7220153975857607E-2</v>
      </c>
    </row>
    <row r="138" spans="1:82" ht="15">
      <c r="A138" s="390"/>
      <c r="B138" s="133" t="s">
        <v>20</v>
      </c>
      <c r="C138" s="330">
        <f t="shared" ref="C138:E138" si="892">IF(COUNT(C135:C137)=0,"",SUM(C135:C137))</f>
        <v>2601703.4050000217</v>
      </c>
      <c r="D138" s="168">
        <f t="shared" si="892"/>
        <v>2367110.7080000336</v>
      </c>
      <c r="E138" s="168">
        <f t="shared" si="892"/>
        <v>223293.56799999837</v>
      </c>
      <c r="F138" s="331">
        <f t="shared" si="840"/>
        <v>8.5825912196934875E-2</v>
      </c>
      <c r="G138" s="330">
        <f t="shared" ref="G138:I138" si="893">IF(COUNT(G135:G137)=0,"",SUM(G135:G137))</f>
        <v>0</v>
      </c>
      <c r="H138" s="168">
        <f t="shared" si="893"/>
        <v>0</v>
      </c>
      <c r="I138" s="168">
        <f t="shared" si="893"/>
        <v>0</v>
      </c>
      <c r="J138" s="331">
        <f t="shared" si="841"/>
        <v>0</v>
      </c>
      <c r="K138" s="330">
        <f t="shared" ref="K138:M138" si="894">IF(COUNT(K135:K137)=0,"",SUM(K135:K137))</f>
        <v>67859.443500000008</v>
      </c>
      <c r="L138" s="168">
        <f t="shared" si="894"/>
        <v>65369.923000000003</v>
      </c>
      <c r="M138" s="168">
        <f t="shared" si="894"/>
        <v>3314.7629999999999</v>
      </c>
      <c r="N138" s="331">
        <f t="shared" si="842"/>
        <v>4.8847482812027478E-2</v>
      </c>
      <c r="O138" s="330">
        <f t="shared" ref="O138:Q138" si="895">IF(COUNT(O135:O137)=0,"",SUM(O135:O137))</f>
        <v>66686.819766250002</v>
      </c>
      <c r="P138" s="168">
        <f t="shared" si="895"/>
        <v>66686.819766250002</v>
      </c>
      <c r="Q138" s="168">
        <f t="shared" si="895"/>
        <v>0</v>
      </c>
      <c r="R138" s="331">
        <f t="shared" si="843"/>
        <v>0</v>
      </c>
      <c r="S138" s="330">
        <f t="shared" ref="S138:U138" si="896">IF(COUNT(S135:S137)=0,"",SUM(S135:S137))</f>
        <v>169300.58953374997</v>
      </c>
      <c r="T138" s="168">
        <f t="shared" si="896"/>
        <v>169300.58953374997</v>
      </c>
      <c r="U138" s="168">
        <f t="shared" si="896"/>
        <v>0</v>
      </c>
      <c r="V138" s="331">
        <f t="shared" si="844"/>
        <v>0</v>
      </c>
      <c r="W138" s="332">
        <f t="shared" ref="W138:Y138" si="897">IF(COUNT(W135:W137)=0,"",SUM(W135:W137))</f>
        <v>2905550.2578000217</v>
      </c>
      <c r="X138" s="167">
        <f t="shared" si="897"/>
        <v>2668468.0403000335</v>
      </c>
      <c r="Y138" s="167">
        <f t="shared" si="897"/>
        <v>226608.33099999838</v>
      </c>
      <c r="Z138" s="331">
        <f t="shared" si="846"/>
        <v>7.7991537193914537E-2</v>
      </c>
      <c r="AC138" s="379"/>
      <c r="AD138" s="133" t="s">
        <v>20</v>
      </c>
      <c r="AE138" s="330">
        <f t="shared" ref="AE138:AG138" si="898">IF(COUNT(AE135:AE137)=0,"",SUM(AE135:AE137))</f>
        <v>687310.42899999861</v>
      </c>
      <c r="AF138" s="168">
        <f t="shared" si="898"/>
        <v>623866.50799999724</v>
      </c>
      <c r="AG138" s="168">
        <f t="shared" si="898"/>
        <v>59225.351000000053</v>
      </c>
      <c r="AH138" s="331">
        <f t="shared" si="847"/>
        <v>8.6169725499684185E-2</v>
      </c>
      <c r="AI138" s="330">
        <f t="shared" ref="AI138:AK138" si="899">IF(COUNT(AI135:AI137)=0,"",SUM(AI135:AI137))</f>
        <v>53752.944000000076</v>
      </c>
      <c r="AJ138" s="168">
        <f t="shared" si="899"/>
        <v>50428.271999999983</v>
      </c>
      <c r="AK138" s="168">
        <f t="shared" si="899"/>
        <v>2886.1879999999983</v>
      </c>
      <c r="AL138" s="331">
        <f t="shared" si="848"/>
        <v>5.3693580020472816E-2</v>
      </c>
      <c r="AM138" s="330">
        <f t="shared" ref="AM138:AO138" si="900">IF(COUNT(AM135:AM137)=0,"",SUM(AM135:AM137))</f>
        <v>0</v>
      </c>
      <c r="AN138" s="168">
        <f t="shared" si="900"/>
        <v>0</v>
      </c>
      <c r="AO138" s="168">
        <f t="shared" si="900"/>
        <v>0</v>
      </c>
      <c r="AP138" s="331">
        <f t="shared" si="849"/>
        <v>0</v>
      </c>
      <c r="AQ138" s="330">
        <f t="shared" ref="AQ138:AS138" si="901">IF(COUNT(AQ135:AQ137)=0,"",SUM(AQ135:AQ137))</f>
        <v>11241.075526000006</v>
      </c>
      <c r="AR138" s="168">
        <f t="shared" si="901"/>
        <v>11241.075526000006</v>
      </c>
      <c r="AS138" s="168">
        <f t="shared" si="901"/>
        <v>0</v>
      </c>
      <c r="AT138" s="331">
        <f t="shared" si="850"/>
        <v>0</v>
      </c>
      <c r="AU138" s="330">
        <f t="shared" ref="AU138:AW138" si="902">IF(COUNT(AU135:AU137)=0,"",SUM(AU135:AU137))</f>
        <v>65373.894979999895</v>
      </c>
      <c r="AV138" s="168">
        <f t="shared" si="902"/>
        <v>65373.894979999895</v>
      </c>
      <c r="AW138" s="168">
        <f t="shared" si="902"/>
        <v>0</v>
      </c>
      <c r="AX138" s="331">
        <f t="shared" si="851"/>
        <v>0</v>
      </c>
      <c r="AY138" s="332">
        <f t="shared" ref="AY138:BA138" si="903">IF(COUNT(AY135:AY137)=0,"",SUM(AY135:AY137))</f>
        <v>817678.34350599861</v>
      </c>
      <c r="AZ138" s="167">
        <f t="shared" si="903"/>
        <v>750909.7505059971</v>
      </c>
      <c r="BA138" s="167">
        <f t="shared" si="903"/>
        <v>62111.539000000055</v>
      </c>
      <c r="BB138" s="331">
        <f t="shared" si="853"/>
        <v>7.5960846331922446E-2</v>
      </c>
      <c r="BE138" s="379"/>
      <c r="BF138" s="133" t="s">
        <v>20</v>
      </c>
      <c r="BG138" s="330">
        <f t="shared" ref="BG138:BI138" si="904">IF(COUNT(BG135:BG137)=0,"",SUM(BG135:BG137))</f>
        <v>3289013.8340000203</v>
      </c>
      <c r="BH138" s="168">
        <f t="shared" si="904"/>
        <v>2990977.2160000307</v>
      </c>
      <c r="BI138" s="168">
        <f t="shared" si="904"/>
        <v>282518.91899999842</v>
      </c>
      <c r="BJ138" s="331">
        <f t="shared" si="855"/>
        <v>8.5897759407234126E-2</v>
      </c>
      <c r="BK138" s="330">
        <f t="shared" ref="BK138:BM138" si="905">IF(COUNT(BK135:BK137)=0,"",SUM(BK135:BK137))</f>
        <v>53752.944000000076</v>
      </c>
      <c r="BL138" s="168">
        <f t="shared" si="905"/>
        <v>50428.271999999983</v>
      </c>
      <c r="BM138" s="168">
        <f t="shared" si="905"/>
        <v>2886.1879999999983</v>
      </c>
      <c r="BN138" s="331">
        <f t="shared" si="857"/>
        <v>5.3693580020472816E-2</v>
      </c>
      <c r="BO138" s="330">
        <f t="shared" ref="BO138:BQ138" si="906">IF(COUNT(BO135:BO137)=0,"",SUM(BO135:BO137))</f>
        <v>67859.443500000008</v>
      </c>
      <c r="BP138" s="168">
        <f t="shared" si="906"/>
        <v>65369.923000000003</v>
      </c>
      <c r="BQ138" s="168">
        <f t="shared" si="906"/>
        <v>3314.7629999999999</v>
      </c>
      <c r="BR138" s="331">
        <f t="shared" si="859"/>
        <v>4.8847482812027478E-2</v>
      </c>
      <c r="BS138" s="330">
        <f t="shared" ref="BS138:BU138" si="907">IF(COUNT(BS135:BS137)=0,"",SUM(BS135:BS137))</f>
        <v>77927.895292250018</v>
      </c>
      <c r="BT138" s="168">
        <f t="shared" si="907"/>
        <v>77927.895292250018</v>
      </c>
      <c r="BU138" s="168">
        <f t="shared" si="907"/>
        <v>0</v>
      </c>
      <c r="BV138" s="331">
        <f t="shared" si="861"/>
        <v>0</v>
      </c>
      <c r="BW138" s="330">
        <f t="shared" ref="BW138:BY138" si="908">IF(COUNT(BW135:BW137)=0,"",SUM(BW135:BW137))</f>
        <v>234674.48451374989</v>
      </c>
      <c r="BX138" s="168">
        <f t="shared" si="908"/>
        <v>234674.48451374989</v>
      </c>
      <c r="BY138" s="168">
        <f t="shared" si="908"/>
        <v>0</v>
      </c>
      <c r="BZ138" s="331">
        <f t="shared" si="863"/>
        <v>0</v>
      </c>
      <c r="CA138" s="332">
        <f t="shared" ref="CA138:CC138" si="909">IF(COUNT(CA135:CA137)=0,"",SUM(CA135:CA137))</f>
        <v>3723228.6013060203</v>
      </c>
      <c r="CB138" s="167">
        <f t="shared" si="909"/>
        <v>3419377.7908060309</v>
      </c>
      <c r="CC138" s="167">
        <f t="shared" si="909"/>
        <v>288719.86999999842</v>
      </c>
      <c r="CD138" s="331">
        <f t="shared" si="865"/>
        <v>7.7545566205288158E-2</v>
      </c>
    </row>
    <row r="139" spans="1:82">
      <c r="A139" s="390"/>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17396.833770750003</v>
      </c>
      <c r="P139" s="172">
        <v>17396.833770750003</v>
      </c>
      <c r="Q139" s="172">
        <v>0</v>
      </c>
      <c r="R139" s="333">
        <f t="shared" si="843"/>
        <v>0</v>
      </c>
      <c r="S139" s="171">
        <v>29270.139653500002</v>
      </c>
      <c r="T139" s="172">
        <v>29270.139653500002</v>
      </c>
      <c r="U139" s="172">
        <v>0</v>
      </c>
      <c r="V139" s="333">
        <f t="shared" si="844"/>
        <v>0</v>
      </c>
      <c r="W139" s="336">
        <f t="shared" ref="W139:Y141" si="910">IF(COUNT(C139,G139,K139,O139,S139)&lt;5,"",SUM(C139,G139,K139,O139,S139))</f>
        <v>598437.05592420488</v>
      </c>
      <c r="X139" s="175">
        <f t="shared" si="910"/>
        <v>580534.54792420543</v>
      </c>
      <c r="Y139" s="175">
        <f t="shared" si="910"/>
        <v>17282.10000000002</v>
      </c>
      <c r="Z139" s="333">
        <f t="shared" si="846"/>
        <v>2.8878726390547726E-2</v>
      </c>
      <c r="AC139" s="379"/>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1">IF(COUNT(AE139,AI139,AM139,AQ139,AU139)&lt;5,"",SUM(AE139,AI139,AM139,AQ139,AU139))</f>
        <v>184731.92174699722</v>
      </c>
      <c r="AZ139" s="175">
        <f t="shared" si="911"/>
        <v>166183.97574699693</v>
      </c>
      <c r="BA139" s="175">
        <f t="shared" si="911"/>
        <v>17481.073999999899</v>
      </c>
      <c r="BB139" s="333">
        <f t="shared" si="853"/>
        <v>9.4629416695731688E-2</v>
      </c>
      <c r="BE139" s="379"/>
      <c r="BF139" s="130" t="s">
        <v>21</v>
      </c>
      <c r="BG139" s="337">
        <f t="shared" ref="BG139:BI141" si="912">IF(COUNT(C139, AE139)&lt;2, "", C139+AE139)</f>
        <v>670540.34199995198</v>
      </c>
      <c r="BH139" s="338">
        <f t="shared" si="912"/>
        <v>635022.63999995228</v>
      </c>
      <c r="BI139" s="338">
        <f t="shared" si="912"/>
        <v>33301.144999999917</v>
      </c>
      <c r="BJ139" s="333">
        <f t="shared" si="855"/>
        <v>4.9663149126383664E-2</v>
      </c>
      <c r="BK139" s="337">
        <f t="shared" ref="BK139:BM141" si="913">IF(COUNT(G139, AI139)&lt;2, "", G139+AI139)</f>
        <v>17378.139000000054</v>
      </c>
      <c r="BL139" s="338">
        <f t="shared" si="913"/>
        <v>16589.518000000047</v>
      </c>
      <c r="BM139" s="338">
        <f t="shared" si="913"/>
        <v>712.40799999999979</v>
      </c>
      <c r="BN139" s="333">
        <f t="shared" si="857"/>
        <v>4.0994493138764604E-2</v>
      </c>
      <c r="BO139" s="337">
        <f t="shared" ref="BO139:BQ141" si="914">IF(COUNT(K139, AM139)&lt;2, "", K139+AM139)</f>
        <v>28477.5615</v>
      </c>
      <c r="BP139" s="338">
        <f t="shared" si="914"/>
        <v>28333.430499999999</v>
      </c>
      <c r="BQ139" s="338">
        <f t="shared" si="914"/>
        <v>749.62099999999998</v>
      </c>
      <c r="BR139" s="333">
        <f t="shared" si="859"/>
        <v>2.6323215911587091E-2</v>
      </c>
      <c r="BS139" s="337">
        <f t="shared" ref="BS139:BU141" si="915">IF(COUNT(O139, AQ139)&lt;2, "", O139+AQ139)</f>
        <v>17828.635645750004</v>
      </c>
      <c r="BT139" s="338">
        <f t="shared" si="915"/>
        <v>17828.635645750004</v>
      </c>
      <c r="BU139" s="338">
        <f t="shared" si="915"/>
        <v>0</v>
      </c>
      <c r="BV139" s="333">
        <f t="shared" si="861"/>
        <v>0</v>
      </c>
      <c r="BW139" s="337">
        <f t="shared" ref="BW139:BY141" si="916">IF(COUNT(S139, AU139)&lt;2, "", S139+AU139)</f>
        <v>48944.299525499999</v>
      </c>
      <c r="BX139" s="338">
        <f t="shared" si="916"/>
        <v>48944.299525499999</v>
      </c>
      <c r="BY139" s="338">
        <f t="shared" si="916"/>
        <v>0</v>
      </c>
      <c r="BZ139" s="333">
        <f t="shared" si="863"/>
        <v>0</v>
      </c>
      <c r="CA139" s="336">
        <f t="shared" ref="CA139:CC141" si="917">IF(COUNT(BG139,BK139,BO139,BS139,BW139)&lt;5,"",SUM(BG139,BK139,BO139,BS139,BW139))</f>
        <v>783168.97767120204</v>
      </c>
      <c r="CB139" s="175">
        <f t="shared" si="917"/>
        <v>746718.52367120236</v>
      </c>
      <c r="CC139" s="175">
        <f t="shared" si="917"/>
        <v>34763.173999999919</v>
      </c>
      <c r="CD139" s="333">
        <f t="shared" si="865"/>
        <v>4.4387833266034384E-2</v>
      </c>
    </row>
    <row r="140" spans="1:82">
      <c r="A140" s="390"/>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5971.9334087500001</v>
      </c>
      <c r="P140" s="151">
        <v>5971.9334087500001</v>
      </c>
      <c r="Q140" s="151">
        <v>0</v>
      </c>
      <c r="R140" s="318">
        <f t="shared" si="843"/>
        <v>0</v>
      </c>
      <c r="S140" s="150">
        <v>51319.330560749964</v>
      </c>
      <c r="T140" s="151">
        <v>51319.330560749964</v>
      </c>
      <c r="U140" s="151">
        <v>0</v>
      </c>
      <c r="V140" s="318">
        <f t="shared" si="844"/>
        <v>0</v>
      </c>
      <c r="W140" s="321">
        <f t="shared" si="910"/>
        <v>598901.21496946481</v>
      </c>
      <c r="X140" s="154">
        <f t="shared" si="910"/>
        <v>578658.52296947187</v>
      </c>
      <c r="Y140" s="154">
        <f t="shared" si="910"/>
        <v>18801.648000000318</v>
      </c>
      <c r="Z140" s="318">
        <f t="shared" si="846"/>
        <v>3.1393571310351955E-2</v>
      </c>
      <c r="AC140" s="379"/>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1"/>
        <v>172818.14431299688</v>
      </c>
      <c r="AZ140" s="154">
        <f t="shared" si="911"/>
        <v>159300.77631299838</v>
      </c>
      <c r="BA140" s="154">
        <f t="shared" si="911"/>
        <v>12761.83700000006</v>
      </c>
      <c r="BB140" s="318">
        <f t="shared" si="853"/>
        <v>7.3845469471577344E-2</v>
      </c>
      <c r="BE140" s="379"/>
      <c r="BF140" s="131" t="s">
        <v>22</v>
      </c>
      <c r="BG140" s="322">
        <f t="shared" si="912"/>
        <v>649376.80199996172</v>
      </c>
      <c r="BH140" s="323">
        <f t="shared" si="912"/>
        <v>616518.17499997024</v>
      </c>
      <c r="BI140" s="323">
        <f t="shared" si="912"/>
        <v>30183.117000000377</v>
      </c>
      <c r="BJ140" s="318">
        <f t="shared" si="855"/>
        <v>4.6480128189122095E-2</v>
      </c>
      <c r="BK140" s="322">
        <f t="shared" si="913"/>
        <v>18810.509000000064</v>
      </c>
      <c r="BL140" s="323">
        <f t="shared" si="913"/>
        <v>17961.570000000069</v>
      </c>
      <c r="BM140" s="323">
        <f t="shared" si="913"/>
        <v>783.74100000000055</v>
      </c>
      <c r="BN140" s="318">
        <f t="shared" si="857"/>
        <v>4.1665060738122393E-2</v>
      </c>
      <c r="BO140" s="322">
        <f t="shared" si="914"/>
        <v>26937.062999999998</v>
      </c>
      <c r="BP140" s="323">
        <f t="shared" si="914"/>
        <v>26884.569</v>
      </c>
      <c r="BQ140" s="323">
        <f t="shared" si="914"/>
        <v>596.62699999999995</v>
      </c>
      <c r="BR140" s="318">
        <f t="shared" si="859"/>
        <v>2.2148925441500433E-2</v>
      </c>
      <c r="BS140" s="322">
        <f t="shared" si="915"/>
        <v>6134.2800797499995</v>
      </c>
      <c r="BT140" s="323">
        <f t="shared" si="915"/>
        <v>6134.2800797499995</v>
      </c>
      <c r="BU140" s="323">
        <f t="shared" si="915"/>
        <v>0</v>
      </c>
      <c r="BV140" s="318">
        <f t="shared" si="861"/>
        <v>0</v>
      </c>
      <c r="BW140" s="322">
        <f t="shared" si="916"/>
        <v>70460.705202749959</v>
      </c>
      <c r="BX140" s="323">
        <f t="shared" si="916"/>
        <v>70460.705202749959</v>
      </c>
      <c r="BY140" s="323">
        <f t="shared" si="916"/>
        <v>0</v>
      </c>
      <c r="BZ140" s="318">
        <f t="shared" si="863"/>
        <v>0</v>
      </c>
      <c r="CA140" s="321">
        <f t="shared" si="917"/>
        <v>771719.35928246169</v>
      </c>
      <c r="CB140" s="154">
        <f t="shared" si="917"/>
        <v>737959.29928247025</v>
      </c>
      <c r="CC140" s="154">
        <f t="shared" si="917"/>
        <v>31563.485000000379</v>
      </c>
      <c r="CD140" s="318">
        <f t="shared" si="865"/>
        <v>4.0900211482769913E-2</v>
      </c>
    </row>
    <row r="141" spans="1:82">
      <c r="A141" s="390"/>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23829.219292249996</v>
      </c>
      <c r="P141" s="158">
        <v>23829.219292249996</v>
      </c>
      <c r="Q141" s="158">
        <v>0</v>
      </c>
      <c r="R141" s="324">
        <f t="shared" si="843"/>
        <v>0</v>
      </c>
      <c r="S141" s="157">
        <v>63807.523926749986</v>
      </c>
      <c r="T141" s="158">
        <v>63807.523926749986</v>
      </c>
      <c r="U141" s="158">
        <v>0</v>
      </c>
      <c r="V141" s="324">
        <f t="shared" si="844"/>
        <v>0</v>
      </c>
      <c r="W141" s="327">
        <f t="shared" si="910"/>
        <v>798434.59721897403</v>
      </c>
      <c r="X141" s="161">
        <f t="shared" si="910"/>
        <v>746806.37171896896</v>
      </c>
      <c r="Y141" s="161">
        <f t="shared" si="910"/>
        <v>48652.007000000187</v>
      </c>
      <c r="Z141" s="324">
        <f t="shared" si="846"/>
        <v>6.0934242039936519E-2</v>
      </c>
      <c r="AC141" s="379"/>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1"/>
        <v>194204.31251899948</v>
      </c>
      <c r="AZ141" s="161">
        <f t="shared" si="911"/>
        <v>180091.74351899847</v>
      </c>
      <c r="BA141" s="161">
        <f t="shared" si="911"/>
        <v>13380.046000000029</v>
      </c>
      <c r="BB141" s="324">
        <f t="shared" si="853"/>
        <v>6.8896750161977105E-2</v>
      </c>
      <c r="BE141" s="379"/>
      <c r="BF141" s="132" t="s">
        <v>23</v>
      </c>
      <c r="BG141" s="328">
        <f t="shared" si="912"/>
        <v>845062.00299997348</v>
      </c>
      <c r="BH141" s="329">
        <f t="shared" si="912"/>
        <v>780616.0709999674</v>
      </c>
      <c r="BI141" s="329">
        <f t="shared" si="912"/>
        <v>61071.602000000217</v>
      </c>
      <c r="BJ141" s="324">
        <f t="shared" si="855"/>
        <v>7.2268782388979491E-2</v>
      </c>
      <c r="BK141" s="328">
        <f t="shared" si="913"/>
        <v>11908.268000000096</v>
      </c>
      <c r="BL141" s="329">
        <f t="shared" si="913"/>
        <v>11568.420000000111</v>
      </c>
      <c r="BM141" s="329">
        <f t="shared" si="913"/>
        <v>296.66999999999973</v>
      </c>
      <c r="BN141" s="324">
        <f t="shared" si="857"/>
        <v>2.4912942839378265E-2</v>
      </c>
      <c r="BO141" s="328">
        <f t="shared" si="914"/>
        <v>28090.857</v>
      </c>
      <c r="BP141" s="329">
        <f t="shared" si="914"/>
        <v>27135.842499999999</v>
      </c>
      <c r="BQ141" s="329">
        <f t="shared" si="914"/>
        <v>663.78099999999995</v>
      </c>
      <c r="BR141" s="324">
        <f t="shared" si="859"/>
        <v>2.3629788154914604E-2</v>
      </c>
      <c r="BS141" s="328">
        <f t="shared" si="915"/>
        <v>24337.591212249998</v>
      </c>
      <c r="BT141" s="329">
        <f t="shared" si="915"/>
        <v>24337.591212249998</v>
      </c>
      <c r="BU141" s="329">
        <f t="shared" si="915"/>
        <v>0</v>
      </c>
      <c r="BV141" s="324">
        <f t="shared" si="861"/>
        <v>0</v>
      </c>
      <c r="BW141" s="328">
        <f t="shared" si="916"/>
        <v>83240.190525749946</v>
      </c>
      <c r="BX141" s="329">
        <f t="shared" si="916"/>
        <v>83240.190525749946</v>
      </c>
      <c r="BY141" s="329">
        <f t="shared" si="916"/>
        <v>0</v>
      </c>
      <c r="BZ141" s="324">
        <f t="shared" si="863"/>
        <v>0</v>
      </c>
      <c r="CA141" s="327">
        <f t="shared" si="917"/>
        <v>992638.90973797336</v>
      </c>
      <c r="CB141" s="161">
        <f t="shared" si="917"/>
        <v>926898.11523796746</v>
      </c>
      <c r="CC141" s="161">
        <f t="shared" si="917"/>
        <v>62032.053000000218</v>
      </c>
      <c r="CD141" s="324">
        <f t="shared" si="865"/>
        <v>6.2492062714300411E-2</v>
      </c>
    </row>
    <row r="142" spans="1:82" ht="15">
      <c r="A142" s="390"/>
      <c r="B142" s="133" t="s">
        <v>24</v>
      </c>
      <c r="C142" s="330">
        <f t="shared" ref="C142:E142" si="918">IF(COUNT(C139:C141)=0,"",SUM(C139:C141))</f>
        <v>1720672.4059998938</v>
      </c>
      <c r="D142" s="168">
        <f t="shared" si="918"/>
        <v>1632050.6199998963</v>
      </c>
      <c r="E142" s="168">
        <f t="shared" si="918"/>
        <v>82725.726000000519</v>
      </c>
      <c r="F142" s="331">
        <f t="shared" si="840"/>
        <v>4.8077557187260214E-2</v>
      </c>
      <c r="G142" s="330">
        <f t="shared" ref="G142:I142" si="919">IF(COUNT(G139:G141)=0,"",SUM(G139:G141))</f>
        <v>0</v>
      </c>
      <c r="H142" s="168">
        <f t="shared" si="919"/>
        <v>0</v>
      </c>
      <c r="I142" s="168">
        <f t="shared" si="919"/>
        <v>0</v>
      </c>
      <c r="J142" s="331">
        <f t="shared" si="841"/>
        <v>0</v>
      </c>
      <c r="K142" s="330">
        <f t="shared" ref="K142:M142" si="920">IF(COUNT(K139:K141)=0,"",SUM(K139:K141))</f>
        <v>83505.481499999994</v>
      </c>
      <c r="L142" s="168">
        <f t="shared" si="920"/>
        <v>82353.842000000004</v>
      </c>
      <c r="M142" s="168">
        <f t="shared" si="920"/>
        <v>2010.029</v>
      </c>
      <c r="N142" s="331">
        <f t="shared" si="842"/>
        <v>2.407062343566033E-2</v>
      </c>
      <c r="O142" s="330">
        <f t="shared" ref="O142:Q142" si="921">IF(COUNT(O139:O141)=0,"",SUM(O139:O141))</f>
        <v>47197.986471750002</v>
      </c>
      <c r="P142" s="168">
        <f t="shared" si="921"/>
        <v>47197.986471750002</v>
      </c>
      <c r="Q142" s="168">
        <f t="shared" si="921"/>
        <v>0</v>
      </c>
      <c r="R142" s="331">
        <f t="shared" si="843"/>
        <v>0</v>
      </c>
      <c r="S142" s="330">
        <f t="shared" ref="S142:U142" si="922">IF(COUNT(S139:S141)=0,"",SUM(S139:S141))</f>
        <v>144396.99414099997</v>
      </c>
      <c r="T142" s="168">
        <f t="shared" si="922"/>
        <v>144396.99414099997</v>
      </c>
      <c r="U142" s="168">
        <f t="shared" si="922"/>
        <v>0</v>
      </c>
      <c r="V142" s="331">
        <f t="shared" si="844"/>
        <v>0</v>
      </c>
      <c r="W142" s="332">
        <f t="shared" ref="W142:Y142" si="923">IF(COUNT(W139:W141)=0,"",SUM(W139:W141))</f>
        <v>1995772.8681126437</v>
      </c>
      <c r="X142" s="167">
        <f t="shared" si="923"/>
        <v>1905999.4426126464</v>
      </c>
      <c r="Y142" s="167">
        <f t="shared" si="923"/>
        <v>84735.755000000529</v>
      </c>
      <c r="Z142" s="331">
        <f t="shared" si="846"/>
        <v>4.2457614467989624E-2</v>
      </c>
      <c r="AC142" s="379"/>
      <c r="AD142" s="133" t="s">
        <v>24</v>
      </c>
      <c r="AE142" s="330">
        <f t="shared" ref="AE142:AG142" si="924">IF(COUNT(AE139:AE141)=0,"",SUM(AE139:AE141))</f>
        <v>444306.74099999334</v>
      </c>
      <c r="AF142" s="168">
        <f t="shared" si="924"/>
        <v>400106.2659999936</v>
      </c>
      <c r="AG142" s="168">
        <f t="shared" si="924"/>
        <v>41830.137999999992</v>
      </c>
      <c r="AH142" s="331">
        <f t="shared" si="847"/>
        <v>9.4146980317817458E-2</v>
      </c>
      <c r="AI142" s="330">
        <f t="shared" ref="AI142:AK142" si="925">IF(COUNT(AI139:AI141)=0,"",SUM(AI139:AI141))</f>
        <v>48096.916000000216</v>
      </c>
      <c r="AJ142" s="168">
        <f t="shared" si="925"/>
        <v>46119.508000000234</v>
      </c>
      <c r="AK142" s="168">
        <f t="shared" si="925"/>
        <v>1792.819</v>
      </c>
      <c r="AL142" s="331">
        <f t="shared" si="848"/>
        <v>3.7275134231059472E-2</v>
      </c>
      <c r="AM142" s="330">
        <f t="shared" ref="AM142:AO142" si="926">IF(COUNT(AM139:AM141)=0,"",SUM(AM139:AM141))</f>
        <v>0</v>
      </c>
      <c r="AN142" s="168">
        <f t="shared" si="926"/>
        <v>0</v>
      </c>
      <c r="AO142" s="168">
        <f t="shared" si="926"/>
        <v>0</v>
      </c>
      <c r="AP142" s="331">
        <f t="shared" si="849"/>
        <v>0</v>
      </c>
      <c r="AQ142" s="330">
        <f t="shared" ref="AQ142:AS142" si="927">IF(COUNT(AQ139:AQ141)=0,"",SUM(AQ139:AQ141))</f>
        <v>1102.5204660000004</v>
      </c>
      <c r="AR142" s="168">
        <f t="shared" si="927"/>
        <v>1102.5204660000004</v>
      </c>
      <c r="AS142" s="168">
        <f t="shared" si="927"/>
        <v>0</v>
      </c>
      <c r="AT142" s="331">
        <f t="shared" si="850"/>
        <v>0</v>
      </c>
      <c r="AU142" s="330">
        <f t="shared" ref="AU142:AW142" si="928">IF(COUNT(AU139:AU141)=0,"",SUM(AU139:AU141))</f>
        <v>58248.201112999959</v>
      </c>
      <c r="AV142" s="168">
        <f t="shared" si="928"/>
        <v>58248.201112999959</v>
      </c>
      <c r="AW142" s="168">
        <f t="shared" si="928"/>
        <v>0</v>
      </c>
      <c r="AX142" s="331">
        <f t="shared" si="851"/>
        <v>0</v>
      </c>
      <c r="AY142" s="332">
        <f t="shared" ref="AY142:BA142" si="929">IF(COUNT(AY139:AY141)=0,"",SUM(AY139:AY141))</f>
        <v>551754.37857899361</v>
      </c>
      <c r="AZ142" s="167">
        <f t="shared" si="929"/>
        <v>505576.49557899381</v>
      </c>
      <c r="BA142" s="167">
        <f t="shared" si="929"/>
        <v>43622.956999999988</v>
      </c>
      <c r="BB142" s="331">
        <f t="shared" si="853"/>
        <v>7.9062276066295997E-2</v>
      </c>
      <c r="BE142" s="379"/>
      <c r="BF142" s="133" t="s">
        <v>24</v>
      </c>
      <c r="BG142" s="330">
        <f t="shared" ref="BG142:BI142" si="930">IF(COUNT(BG139:BG141)=0,"",SUM(BG139:BG141))</f>
        <v>2164979.1469998872</v>
      </c>
      <c r="BH142" s="168">
        <f t="shared" si="930"/>
        <v>2032156.88599989</v>
      </c>
      <c r="BI142" s="168">
        <f t="shared" si="930"/>
        <v>124555.86400000051</v>
      </c>
      <c r="BJ142" s="331">
        <f t="shared" si="855"/>
        <v>5.7532131047360616E-2</v>
      </c>
      <c r="BK142" s="330">
        <f t="shared" ref="BK142:BM142" si="931">IF(COUNT(BK139:BK141)=0,"",SUM(BK139:BK141))</f>
        <v>48096.916000000216</v>
      </c>
      <c r="BL142" s="168">
        <f t="shared" si="931"/>
        <v>46119.508000000234</v>
      </c>
      <c r="BM142" s="168">
        <f t="shared" si="931"/>
        <v>1792.819</v>
      </c>
      <c r="BN142" s="331">
        <f t="shared" si="857"/>
        <v>3.7275134231059472E-2</v>
      </c>
      <c r="BO142" s="330">
        <f t="shared" ref="BO142:BQ142" si="932">IF(COUNT(BO139:BO141)=0,"",SUM(BO139:BO141))</f>
        <v>83505.481499999994</v>
      </c>
      <c r="BP142" s="168">
        <f t="shared" si="932"/>
        <v>82353.842000000004</v>
      </c>
      <c r="BQ142" s="168">
        <f t="shared" si="932"/>
        <v>2010.029</v>
      </c>
      <c r="BR142" s="331">
        <f t="shared" si="859"/>
        <v>2.407062343566033E-2</v>
      </c>
      <c r="BS142" s="330">
        <f t="shared" ref="BS142:BU142" si="933">IF(COUNT(BS139:BS141)=0,"",SUM(BS139:BS141))</f>
        <v>48300.506937750004</v>
      </c>
      <c r="BT142" s="168">
        <f t="shared" si="933"/>
        <v>48300.506937750004</v>
      </c>
      <c r="BU142" s="168">
        <f t="shared" si="933"/>
        <v>0</v>
      </c>
      <c r="BV142" s="331">
        <f t="shared" si="861"/>
        <v>0</v>
      </c>
      <c r="BW142" s="330">
        <f t="shared" ref="BW142:BY142" si="934">IF(COUNT(BW139:BW141)=0,"",SUM(BW139:BW141))</f>
        <v>202645.1952539999</v>
      </c>
      <c r="BX142" s="168">
        <f t="shared" si="934"/>
        <v>202645.1952539999</v>
      </c>
      <c r="BY142" s="168">
        <f t="shared" si="934"/>
        <v>0</v>
      </c>
      <c r="BZ142" s="331">
        <f t="shared" si="863"/>
        <v>0</v>
      </c>
      <c r="CA142" s="332">
        <f t="shared" ref="CA142:CC142" si="935">IF(COUNT(CA139:CA141)=0,"",SUM(CA139:CA141))</f>
        <v>2547527.2466916372</v>
      </c>
      <c r="CB142" s="167">
        <f t="shared" si="935"/>
        <v>2411575.9381916402</v>
      </c>
      <c r="CC142" s="167">
        <f t="shared" si="935"/>
        <v>128358.71200000052</v>
      </c>
      <c r="CD142" s="331">
        <f t="shared" si="865"/>
        <v>5.0385609090813216E-2</v>
      </c>
    </row>
    <row r="143" spans="1:82">
      <c r="A143" s="390"/>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97011.635943250018</v>
      </c>
      <c r="P143" s="172">
        <v>97011.635943250018</v>
      </c>
      <c r="Q143" s="172">
        <v>0</v>
      </c>
      <c r="R143" s="333">
        <f t="shared" si="843"/>
        <v>0</v>
      </c>
      <c r="S143" s="171">
        <v>54398.624931500039</v>
      </c>
      <c r="T143" s="172">
        <v>54398.624931500039</v>
      </c>
      <c r="U143" s="172">
        <v>0</v>
      </c>
      <c r="V143" s="333">
        <f t="shared" si="844"/>
        <v>0</v>
      </c>
      <c r="W143" s="336">
        <f t="shared" ref="W143:Y145" si="936">IF(COUNT(C143,G143,K143,O143,S143)&lt;5,"",SUM(C143,G143,K143,O143,S143))</f>
        <v>1575921.3883747556</v>
      </c>
      <c r="X143" s="175">
        <f t="shared" si="936"/>
        <v>1400763.917874757</v>
      </c>
      <c r="Y143" s="175">
        <f t="shared" si="936"/>
        <v>167864.8740000008</v>
      </c>
      <c r="Z143" s="333">
        <f t="shared" si="846"/>
        <v>0.1065185581199069</v>
      </c>
      <c r="AC143" s="379"/>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37">IF(COUNT(AE143,AI143,AM143,AQ143,AU143)&lt;5,"",SUM(AE143,AI143,AM143,AQ143,AU143))</f>
        <v>381635.54241749621</v>
      </c>
      <c r="AZ143" s="175">
        <f t="shared" si="937"/>
        <v>329319.51941749727</v>
      </c>
      <c r="BA143" s="175">
        <f t="shared" si="937"/>
        <v>49089.258999999634</v>
      </c>
      <c r="BB143" s="333">
        <f t="shared" si="853"/>
        <v>0.12862863529177707</v>
      </c>
      <c r="BE143" s="379"/>
      <c r="BF143" s="130" t="s">
        <v>25</v>
      </c>
      <c r="BG143" s="337">
        <f t="shared" ref="BG143:BI145" si="938">IF(COUNT(C143, AE143)&lt;2, "", C143+AE143)</f>
        <v>1750204.0140000018</v>
      </c>
      <c r="BH143" s="338">
        <f t="shared" si="938"/>
        <v>1526152.1590000042</v>
      </c>
      <c r="BI143" s="338">
        <f t="shared" si="938"/>
        <v>213699.02000000043</v>
      </c>
      <c r="BJ143" s="333">
        <f t="shared" si="855"/>
        <v>0.1220994914253466</v>
      </c>
      <c r="BK143" s="337">
        <f t="shared" ref="BK143:BM145" si="939">IF(COUNT(G143, AI143)&lt;2, "", G143+AI143)</f>
        <v>7407.763999999991</v>
      </c>
      <c r="BL143" s="338">
        <f t="shared" si="939"/>
        <v>6780.6240000000016</v>
      </c>
      <c r="BM143" s="338">
        <f t="shared" si="939"/>
        <v>600.5679999999993</v>
      </c>
      <c r="BN143" s="333">
        <f t="shared" si="857"/>
        <v>8.1072777156507694E-2</v>
      </c>
      <c r="BO143" s="337">
        <f t="shared" ref="BO143:BQ145" si="940">IF(COUNT(K143, AM143)&lt;2, "", K143+AM143)</f>
        <v>25317.3505</v>
      </c>
      <c r="BP143" s="338">
        <f t="shared" si="940"/>
        <v>22522.851999999999</v>
      </c>
      <c r="BQ143" s="338">
        <f t="shared" si="940"/>
        <v>2654.5450000000001</v>
      </c>
      <c r="BR143" s="333">
        <f t="shared" si="859"/>
        <v>0.10485082157392418</v>
      </c>
      <c r="BS143" s="337">
        <f t="shared" ref="BS143:BU145" si="941">IF(COUNT(O143, AQ143)&lt;2, "", O143+AQ143)</f>
        <v>98551.037442750021</v>
      </c>
      <c r="BT143" s="338">
        <f t="shared" si="941"/>
        <v>98551.037442750021</v>
      </c>
      <c r="BU143" s="338">
        <f t="shared" si="941"/>
        <v>0</v>
      </c>
      <c r="BV143" s="333">
        <f t="shared" si="861"/>
        <v>0</v>
      </c>
      <c r="BW143" s="337">
        <f t="shared" ref="BW143:BY145" si="942">IF(COUNT(S143, AU143)&lt;2, "", S143+AU143)</f>
        <v>76076.764849500032</v>
      </c>
      <c r="BX143" s="338">
        <f t="shared" si="942"/>
        <v>76076.764849500032</v>
      </c>
      <c r="BY143" s="338">
        <f t="shared" si="942"/>
        <v>0</v>
      </c>
      <c r="BZ143" s="333">
        <f t="shared" si="863"/>
        <v>0</v>
      </c>
      <c r="CA143" s="336">
        <f t="shared" ref="CA143:CC145" si="943">IF(COUNT(BG143,BK143,BO143,BS143,BW143)&lt;5,"",SUM(BG143,BK143,BO143,BS143,BW143))</f>
        <v>1957556.9307922518</v>
      </c>
      <c r="CB143" s="175">
        <f t="shared" si="943"/>
        <v>1730083.4372922543</v>
      </c>
      <c r="CC143" s="175">
        <f t="shared" si="943"/>
        <v>216954.13300000044</v>
      </c>
      <c r="CD143" s="333">
        <f t="shared" si="865"/>
        <v>0.11082902856480191</v>
      </c>
    </row>
    <row r="144" spans="1:82">
      <c r="A144" s="390"/>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124389.23619549969</v>
      </c>
      <c r="P144" s="151">
        <v>124389.23619549969</v>
      </c>
      <c r="Q144" s="151">
        <v>0</v>
      </c>
      <c r="R144" s="318">
        <f t="shared" si="843"/>
        <v>0</v>
      </c>
      <c r="S144" s="150">
        <v>56757.743273000015</v>
      </c>
      <c r="T144" s="151">
        <v>56757.743273000015</v>
      </c>
      <c r="U144" s="151">
        <v>0</v>
      </c>
      <c r="V144" s="318">
        <f t="shared" si="844"/>
        <v>0</v>
      </c>
      <c r="W144" s="321">
        <f t="shared" si="936"/>
        <v>1656176.5219685314</v>
      </c>
      <c r="X144" s="154">
        <f t="shared" si="936"/>
        <v>1512900.2714685125</v>
      </c>
      <c r="Y144" s="154">
        <f t="shared" si="936"/>
        <v>136282.30099999884</v>
      </c>
      <c r="Z144" s="318">
        <f t="shared" si="846"/>
        <v>8.2287304035691622E-2</v>
      </c>
      <c r="AC144" s="379"/>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37"/>
        <v>375232.80304299551</v>
      </c>
      <c r="AZ144" s="154">
        <f t="shared" si="937"/>
        <v>332917.521042999</v>
      </c>
      <c r="BA144" s="154">
        <f t="shared" si="937"/>
        <v>39536.493000000126</v>
      </c>
      <c r="BB144" s="318">
        <f t="shared" si="853"/>
        <v>0.10536523640623684</v>
      </c>
      <c r="BE144" s="379"/>
      <c r="BF144" s="131" t="s">
        <v>26</v>
      </c>
      <c r="BG144" s="322">
        <f t="shared" si="938"/>
        <v>1798835.5320000271</v>
      </c>
      <c r="BH144" s="323">
        <f t="shared" si="938"/>
        <v>1615356.8660000118</v>
      </c>
      <c r="BI144" s="323">
        <f t="shared" si="938"/>
        <v>173879.82099999895</v>
      </c>
      <c r="BJ144" s="318">
        <f t="shared" si="855"/>
        <v>9.6662434061813005E-2</v>
      </c>
      <c r="BK144" s="322">
        <f t="shared" si="939"/>
        <v>4171.6450000000077</v>
      </c>
      <c r="BL144" s="323">
        <f t="shared" si="939"/>
        <v>4082.7440000000129</v>
      </c>
      <c r="BM144" s="323">
        <f t="shared" si="939"/>
        <v>77.465999999999994</v>
      </c>
      <c r="BN144" s="318">
        <f t="shared" si="857"/>
        <v>1.8569652978621107E-2</v>
      </c>
      <c r="BO144" s="322">
        <f t="shared" si="940"/>
        <v>26473.790499999999</v>
      </c>
      <c r="BP144" s="323">
        <f t="shared" si="940"/>
        <v>24449.825000000001</v>
      </c>
      <c r="BQ144" s="323">
        <f t="shared" si="940"/>
        <v>1861.5070000000001</v>
      </c>
      <c r="BR144" s="318">
        <f t="shared" si="859"/>
        <v>7.0315091448653722E-2</v>
      </c>
      <c r="BS144" s="322">
        <f t="shared" si="941"/>
        <v>126125.95581049968</v>
      </c>
      <c r="BT144" s="323">
        <f t="shared" si="941"/>
        <v>126125.95581049968</v>
      </c>
      <c r="BU144" s="323">
        <f t="shared" si="941"/>
        <v>0</v>
      </c>
      <c r="BV144" s="318">
        <f t="shared" si="861"/>
        <v>0</v>
      </c>
      <c r="BW144" s="322">
        <f t="shared" si="942"/>
        <v>75802.401701000024</v>
      </c>
      <c r="BX144" s="323">
        <f t="shared" si="942"/>
        <v>75802.401701000024</v>
      </c>
      <c r="BY144" s="323">
        <f t="shared" si="942"/>
        <v>0</v>
      </c>
      <c r="BZ144" s="318">
        <f t="shared" si="863"/>
        <v>0</v>
      </c>
      <c r="CA144" s="321">
        <f t="shared" si="943"/>
        <v>2031409.3250115267</v>
      </c>
      <c r="CB144" s="154">
        <f t="shared" si="943"/>
        <v>1845817.7925115114</v>
      </c>
      <c r="CC144" s="154">
        <f t="shared" si="943"/>
        <v>175818.79399999895</v>
      </c>
      <c r="CD144" s="318">
        <f t="shared" si="865"/>
        <v>8.6550156010040624E-2</v>
      </c>
    </row>
    <row r="145" spans="1:82">
      <c r="A145" s="390"/>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85751.07629199994</v>
      </c>
      <c r="P145" s="158">
        <v>85751.07629199994</v>
      </c>
      <c r="Q145" s="158">
        <v>0</v>
      </c>
      <c r="R145" s="324">
        <f t="shared" si="843"/>
        <v>0</v>
      </c>
      <c r="S145" s="157">
        <v>58148.226304499971</v>
      </c>
      <c r="T145" s="158">
        <v>58148.226304499971</v>
      </c>
      <c r="U145" s="158">
        <v>0</v>
      </c>
      <c r="V145" s="324">
        <f t="shared" si="844"/>
        <v>0</v>
      </c>
      <c r="W145" s="327">
        <f t="shared" si="936"/>
        <v>1261241.2400964973</v>
      </c>
      <c r="X145" s="161">
        <f t="shared" si="936"/>
        <v>1172549.205596508</v>
      </c>
      <c r="Y145" s="161">
        <f t="shared" si="936"/>
        <v>84018.923499999582</v>
      </c>
      <c r="Z145" s="324">
        <f t="shared" si="846"/>
        <v>6.6616061090399567E-2</v>
      </c>
      <c r="AC145" s="379"/>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37"/>
        <v>275296.01651000004</v>
      </c>
      <c r="AZ145" s="161">
        <f t="shared" si="937"/>
        <v>248961.6105100018</v>
      </c>
      <c r="BA145" s="161">
        <f t="shared" si="937"/>
        <v>25157.367000000017</v>
      </c>
      <c r="BB145" s="324">
        <f t="shared" si="853"/>
        <v>9.1382967755678307E-2</v>
      </c>
      <c r="BE145" s="379"/>
      <c r="BF145" s="132" t="s">
        <v>27</v>
      </c>
      <c r="BG145" s="328">
        <f t="shared" si="938"/>
        <v>1338336.4999999974</v>
      </c>
      <c r="BH145" s="329">
        <f t="shared" si="938"/>
        <v>1226361.4390000098</v>
      </c>
      <c r="BI145" s="329">
        <f t="shared" si="938"/>
        <v>106135.62799999959</v>
      </c>
      <c r="BJ145" s="324">
        <f t="shared" si="855"/>
        <v>7.9304142119713386E-2</v>
      </c>
      <c r="BK145" s="328">
        <f t="shared" si="939"/>
        <v>2410.373999999998</v>
      </c>
      <c r="BL145" s="329">
        <f t="shared" si="939"/>
        <v>2215.2730000000024</v>
      </c>
      <c r="BM145" s="329">
        <f t="shared" si="939"/>
        <v>181.19699999999992</v>
      </c>
      <c r="BN145" s="324">
        <f t="shared" si="857"/>
        <v>7.5173811201083351E-2</v>
      </c>
      <c r="BO145" s="328">
        <f t="shared" si="940"/>
        <v>28556.735499999999</v>
      </c>
      <c r="BP145" s="329">
        <f t="shared" si="940"/>
        <v>25700.456999999999</v>
      </c>
      <c r="BQ145" s="329">
        <f t="shared" si="940"/>
        <v>2859.4654999999998</v>
      </c>
      <c r="BR145" s="324">
        <f t="shared" si="859"/>
        <v>0.10013278653647227</v>
      </c>
      <c r="BS145" s="328">
        <f t="shared" si="941"/>
        <v>87125.256403999942</v>
      </c>
      <c r="BT145" s="329">
        <f t="shared" si="941"/>
        <v>87125.256403999942</v>
      </c>
      <c r="BU145" s="329">
        <f t="shared" si="941"/>
        <v>0</v>
      </c>
      <c r="BV145" s="324">
        <f t="shared" si="861"/>
        <v>0</v>
      </c>
      <c r="BW145" s="328">
        <f t="shared" si="942"/>
        <v>80108.390702499979</v>
      </c>
      <c r="BX145" s="329">
        <f t="shared" si="942"/>
        <v>80108.390702499979</v>
      </c>
      <c r="BY145" s="329">
        <f t="shared" si="942"/>
        <v>0</v>
      </c>
      <c r="BZ145" s="324">
        <f t="shared" si="863"/>
        <v>0</v>
      </c>
      <c r="CA145" s="327">
        <f t="shared" si="943"/>
        <v>1536537.2566064973</v>
      </c>
      <c r="CB145" s="161">
        <f t="shared" si="943"/>
        <v>1421510.8161065097</v>
      </c>
      <c r="CC145" s="161">
        <f t="shared" si="943"/>
        <v>109176.2904999996</v>
      </c>
      <c r="CD145" s="324">
        <f t="shared" si="865"/>
        <v>7.1053461301107471E-2</v>
      </c>
    </row>
    <row r="146" spans="1:82" ht="15">
      <c r="A146" s="390"/>
      <c r="B146" s="133" t="s">
        <v>28</v>
      </c>
      <c r="C146" s="330">
        <f t="shared" ref="C146:E146" si="944">IF(COUNT(C143:C145)=0,"",SUM(C143:C145))</f>
        <v>3936534.7310000351</v>
      </c>
      <c r="D146" s="168">
        <f t="shared" si="944"/>
        <v>3537083.7180000274</v>
      </c>
      <c r="E146" s="168">
        <f t="shared" si="944"/>
        <v>380790.58099999919</v>
      </c>
      <c r="F146" s="331">
        <f t="shared" si="840"/>
        <v>9.6732432715832622E-2</v>
      </c>
      <c r="G146" s="330">
        <f t="shared" ref="G146:I146" si="945">IF(COUNT(G143:G145)=0,"",SUM(G143:G145))</f>
        <v>0</v>
      </c>
      <c r="H146" s="168">
        <f t="shared" si="945"/>
        <v>0</v>
      </c>
      <c r="I146" s="168">
        <f t="shared" si="945"/>
        <v>0</v>
      </c>
      <c r="J146" s="331">
        <f t="shared" si="841"/>
        <v>0</v>
      </c>
      <c r="K146" s="330">
        <f t="shared" ref="K146:M146" si="946">IF(COUNT(K143:K145)=0,"",SUM(K143:K145))</f>
        <v>80347.876499999998</v>
      </c>
      <c r="L146" s="168">
        <f t="shared" si="946"/>
        <v>72673.133999999991</v>
      </c>
      <c r="M146" s="168">
        <f t="shared" si="946"/>
        <v>7375.5174999999999</v>
      </c>
      <c r="N146" s="331">
        <f t="shared" si="842"/>
        <v>9.1794803064894945E-2</v>
      </c>
      <c r="O146" s="330">
        <f t="shared" ref="O146:Q146" si="947">IF(COUNT(O143:O145)=0,"",SUM(O143:O145))</f>
        <v>307151.94843074965</v>
      </c>
      <c r="P146" s="168">
        <f t="shared" si="947"/>
        <v>307151.94843074965</v>
      </c>
      <c r="Q146" s="168">
        <f t="shared" si="947"/>
        <v>0</v>
      </c>
      <c r="R146" s="331">
        <f t="shared" si="843"/>
        <v>0</v>
      </c>
      <c r="S146" s="330">
        <f t="shared" ref="S146:U146" si="948">IF(COUNT(S143:S145)=0,"",SUM(S143:S145))</f>
        <v>169304.59450900002</v>
      </c>
      <c r="T146" s="168">
        <f t="shared" si="948"/>
        <v>169304.59450900002</v>
      </c>
      <c r="U146" s="168">
        <f t="shared" si="948"/>
        <v>0</v>
      </c>
      <c r="V146" s="331">
        <f t="shared" si="844"/>
        <v>0</v>
      </c>
      <c r="W146" s="332">
        <f t="shared" ref="W146:Y146" si="949">IF(COUNT(W143:W145)=0,"",SUM(W143:W145))</f>
        <v>4493339.1504397839</v>
      </c>
      <c r="X146" s="167">
        <f t="shared" si="949"/>
        <v>4086213.3949397774</v>
      </c>
      <c r="Y146" s="167">
        <f t="shared" si="949"/>
        <v>388166.09849999921</v>
      </c>
      <c r="Z146" s="331">
        <f t="shared" si="846"/>
        <v>8.6387002072168886E-2</v>
      </c>
      <c r="AC146" s="379"/>
      <c r="AD146" s="133" t="s">
        <v>28</v>
      </c>
      <c r="AE146" s="330">
        <f t="shared" ref="AE146:AG146" si="950">IF(COUNT(AE143:AE145)=0,"",SUM(AE143:AE145))</f>
        <v>950841.3149999918</v>
      </c>
      <c r="AF146" s="168">
        <f t="shared" si="950"/>
        <v>830786.74599999806</v>
      </c>
      <c r="AG146" s="168">
        <f t="shared" si="950"/>
        <v>112923.88799999977</v>
      </c>
      <c r="AH146" s="331">
        <f t="shared" si="847"/>
        <v>0.11876207545735509</v>
      </c>
      <c r="AI146" s="330">
        <f t="shared" ref="AI146:AK146" si="951">IF(COUNT(AI143:AI145)=0,"",SUM(AI143:AI145))</f>
        <v>13989.782999999998</v>
      </c>
      <c r="AJ146" s="168">
        <f t="shared" si="951"/>
        <v>13078.641000000018</v>
      </c>
      <c r="AK146" s="168">
        <f t="shared" si="951"/>
        <v>859.2309999999992</v>
      </c>
      <c r="AL146" s="331">
        <f t="shared" si="848"/>
        <v>6.1418465175621335E-2</v>
      </c>
      <c r="AM146" s="330">
        <f t="shared" ref="AM146:AO146" si="952">IF(COUNT(AM143:AM145)=0,"",SUM(AM143:AM145))</f>
        <v>0</v>
      </c>
      <c r="AN146" s="168">
        <f t="shared" si="952"/>
        <v>0</v>
      </c>
      <c r="AO146" s="168">
        <f t="shared" si="952"/>
        <v>0</v>
      </c>
      <c r="AP146" s="331">
        <f t="shared" si="849"/>
        <v>0</v>
      </c>
      <c r="AQ146" s="330">
        <f t="shared" ref="AQ146:AS146" si="953">IF(COUNT(AQ143:AQ145)=0,"",SUM(AQ143:AQ145))</f>
        <v>4650.3012265000016</v>
      </c>
      <c r="AR146" s="168">
        <f t="shared" si="953"/>
        <v>4650.3012265000016</v>
      </c>
      <c r="AS146" s="168">
        <f t="shared" si="953"/>
        <v>0</v>
      </c>
      <c r="AT146" s="331">
        <f t="shared" si="850"/>
        <v>0</v>
      </c>
      <c r="AU146" s="330">
        <f t="shared" ref="AU146:AW146" si="954">IF(COUNT(AU143:AU145)=0,"",SUM(AU143:AU145))</f>
        <v>62682.962743999997</v>
      </c>
      <c r="AV146" s="168">
        <f t="shared" si="954"/>
        <v>62682.962743999997</v>
      </c>
      <c r="AW146" s="168">
        <f t="shared" si="954"/>
        <v>0</v>
      </c>
      <c r="AX146" s="331">
        <f t="shared" si="851"/>
        <v>0</v>
      </c>
      <c r="AY146" s="332">
        <f t="shared" ref="AY146:BA146" si="955">IF(COUNT(AY143:AY145)=0,"",SUM(AY143:AY145))</f>
        <v>1032164.3619704917</v>
      </c>
      <c r="AZ146" s="167">
        <f t="shared" si="955"/>
        <v>911198.65097049798</v>
      </c>
      <c r="BA146" s="167">
        <f t="shared" si="955"/>
        <v>113783.11899999977</v>
      </c>
      <c r="BB146" s="331">
        <f t="shared" si="853"/>
        <v>0.11023740325889365</v>
      </c>
      <c r="BE146" s="379"/>
      <c r="BF146" s="133" t="s">
        <v>28</v>
      </c>
      <c r="BG146" s="330">
        <f t="shared" ref="BG146:BI146" si="956">IF(COUNT(BG143:BG145)=0,"",SUM(BG143:BG145))</f>
        <v>4887376.0460000262</v>
      </c>
      <c r="BH146" s="168">
        <f t="shared" si="956"/>
        <v>4367870.4640000258</v>
      </c>
      <c r="BI146" s="168">
        <f t="shared" si="956"/>
        <v>493714.46899999899</v>
      </c>
      <c r="BJ146" s="331">
        <f t="shared" si="855"/>
        <v>0.10101831010201673</v>
      </c>
      <c r="BK146" s="330">
        <f t="shared" ref="BK146:BM146" si="957">IF(COUNT(BK143:BK145)=0,"",SUM(BK143:BK145))</f>
        <v>13989.782999999998</v>
      </c>
      <c r="BL146" s="168">
        <f t="shared" si="957"/>
        <v>13078.641000000018</v>
      </c>
      <c r="BM146" s="168">
        <f t="shared" si="957"/>
        <v>859.2309999999992</v>
      </c>
      <c r="BN146" s="331">
        <f t="shared" si="857"/>
        <v>6.1418465175621335E-2</v>
      </c>
      <c r="BO146" s="330">
        <f t="shared" ref="BO146:BQ146" si="958">IF(COUNT(BO143:BO145)=0,"",SUM(BO143:BO145))</f>
        <v>80347.876499999998</v>
      </c>
      <c r="BP146" s="168">
        <f t="shared" si="958"/>
        <v>72673.133999999991</v>
      </c>
      <c r="BQ146" s="168">
        <f t="shared" si="958"/>
        <v>7375.5174999999999</v>
      </c>
      <c r="BR146" s="331">
        <f t="shared" si="859"/>
        <v>9.1794803064894945E-2</v>
      </c>
      <c r="BS146" s="330">
        <f t="shared" ref="BS146:BU146" si="959">IF(COUNT(BS143:BS145)=0,"",SUM(BS143:BS145))</f>
        <v>311802.24965724966</v>
      </c>
      <c r="BT146" s="168">
        <f t="shared" si="959"/>
        <v>311802.24965724966</v>
      </c>
      <c r="BU146" s="168">
        <f t="shared" si="959"/>
        <v>0</v>
      </c>
      <c r="BV146" s="331">
        <f t="shared" si="861"/>
        <v>0</v>
      </c>
      <c r="BW146" s="330">
        <f t="shared" ref="BW146:BY146" si="960">IF(COUNT(BW143:BW145)=0,"",SUM(BW143:BW145))</f>
        <v>231987.55725300004</v>
      </c>
      <c r="BX146" s="168">
        <f t="shared" si="960"/>
        <v>231987.55725300004</v>
      </c>
      <c r="BY146" s="168">
        <f t="shared" si="960"/>
        <v>0</v>
      </c>
      <c r="BZ146" s="331">
        <f t="shared" si="863"/>
        <v>0</v>
      </c>
      <c r="CA146" s="332">
        <f t="shared" ref="CA146:CC146" si="961">IF(COUNT(CA143:CA145)=0,"",SUM(CA143:CA145))</f>
        <v>5525503.5124102756</v>
      </c>
      <c r="CB146" s="167">
        <f t="shared" si="961"/>
        <v>4997412.0459102755</v>
      </c>
      <c r="CC146" s="167">
        <f t="shared" si="961"/>
        <v>501949.21749999898</v>
      </c>
      <c r="CD146" s="331">
        <f t="shared" si="865"/>
        <v>9.0842258334036252E-2</v>
      </c>
    </row>
    <row r="147" spans="1:82" ht="15.75" thickBot="1">
      <c r="A147" s="391"/>
      <c r="B147" s="134" t="s">
        <v>55</v>
      </c>
      <c r="C147" s="339">
        <f t="shared" ref="C147:E147" si="962">SUM(C146,C142,C138,C134)</f>
        <v>11934480.766000098</v>
      </c>
      <c r="D147" s="181">
        <f t="shared" si="962"/>
        <v>10894550.032000085</v>
      </c>
      <c r="E147" s="181">
        <f t="shared" si="962"/>
        <v>988477.90299999621</v>
      </c>
      <c r="F147" s="340">
        <f t="shared" si="840"/>
        <v>8.282537987040467E-2</v>
      </c>
      <c r="G147" s="339">
        <f t="shared" ref="G147:I147" si="963">SUM(G146,G142,G138,G134)</f>
        <v>0</v>
      </c>
      <c r="H147" s="181">
        <f t="shared" si="963"/>
        <v>0</v>
      </c>
      <c r="I147" s="181">
        <f t="shared" si="963"/>
        <v>0</v>
      </c>
      <c r="J147" s="340">
        <f t="shared" si="841"/>
        <v>0</v>
      </c>
      <c r="K147" s="339">
        <f t="shared" ref="K147:M147" si="964">SUM(K146,K142,K138,K134)</f>
        <v>310501.9155</v>
      </c>
      <c r="L147" s="181">
        <f t="shared" si="964"/>
        <v>296304.09250000003</v>
      </c>
      <c r="M147" s="181">
        <f t="shared" si="964"/>
        <v>17076.46</v>
      </c>
      <c r="N147" s="340">
        <f t="shared" si="842"/>
        <v>5.499631128684615E-2</v>
      </c>
      <c r="O147" s="339">
        <f t="shared" ref="O147:Q147" si="965">SUM(O146,O142,O138,O134)</f>
        <v>700132.78229774907</v>
      </c>
      <c r="P147" s="181">
        <f t="shared" si="965"/>
        <v>700132.78229774907</v>
      </c>
      <c r="Q147" s="181">
        <f t="shared" si="965"/>
        <v>0</v>
      </c>
      <c r="R147" s="340">
        <f t="shared" si="843"/>
        <v>0</v>
      </c>
      <c r="S147" s="339">
        <f t="shared" ref="S147:U147" si="966">SUM(S146,S142,S138,S134)</f>
        <v>655406.60392675002</v>
      </c>
      <c r="T147" s="181">
        <f t="shared" si="966"/>
        <v>655406.60392675002</v>
      </c>
      <c r="U147" s="181">
        <f t="shared" si="966"/>
        <v>0</v>
      </c>
      <c r="V147" s="340">
        <f t="shared" si="844"/>
        <v>0</v>
      </c>
      <c r="W147" s="339">
        <f t="shared" ref="W147:Y147" si="967">SUM(W146,W142,W138,W134)</f>
        <v>13600522.067724597</v>
      </c>
      <c r="X147" s="181">
        <f t="shared" si="967"/>
        <v>12546393.510724584</v>
      </c>
      <c r="Y147" s="181">
        <f t="shared" si="967"/>
        <v>1005554.3629999963</v>
      </c>
      <c r="Z147" s="340">
        <f t="shared" si="846"/>
        <v>7.3934982642047078E-2</v>
      </c>
      <c r="AC147" s="380"/>
      <c r="AD147" s="134" t="s">
        <v>55</v>
      </c>
      <c r="AE147" s="339">
        <f t="shared" ref="AE147:AG147" si="968">SUM(AE146,AE142,AE138,AE134)</f>
        <v>3092569.8959999788</v>
      </c>
      <c r="AF147" s="181">
        <f t="shared" si="968"/>
        <v>2781406.7889999803</v>
      </c>
      <c r="AG147" s="181">
        <f t="shared" si="968"/>
        <v>291452.83999999997</v>
      </c>
      <c r="AH147" s="340">
        <f t="shared" si="847"/>
        <v>9.4242927339160121E-2</v>
      </c>
      <c r="AI147" s="339">
        <f t="shared" ref="AI147:AK147" si="969">SUM(AI146,AI142,AI138,AI134)</f>
        <v>139615.63900000034</v>
      </c>
      <c r="AJ147" s="181">
        <f t="shared" si="969"/>
        <v>132319.2490000003</v>
      </c>
      <c r="AK147" s="181">
        <f t="shared" si="969"/>
        <v>6487.4599999999973</v>
      </c>
      <c r="AL147" s="340">
        <f t="shared" si="848"/>
        <v>4.6466570983498358E-2</v>
      </c>
      <c r="AM147" s="339">
        <f t="shared" ref="AM147:AO147" si="970">SUM(AM146,AM142,AM138,AM134)</f>
        <v>0</v>
      </c>
      <c r="AN147" s="181">
        <f t="shared" si="970"/>
        <v>0</v>
      </c>
      <c r="AO147" s="181">
        <f t="shared" si="970"/>
        <v>0</v>
      </c>
      <c r="AP147" s="340">
        <f t="shared" si="849"/>
        <v>0</v>
      </c>
      <c r="AQ147" s="339">
        <f t="shared" ref="AQ147:AS147" si="971">SUM(AQ146,AQ142,AQ138,AQ134)</f>
        <v>27347.458421500014</v>
      </c>
      <c r="AR147" s="181">
        <f t="shared" si="971"/>
        <v>27347.458421500014</v>
      </c>
      <c r="AS147" s="181">
        <f t="shared" si="971"/>
        <v>0</v>
      </c>
      <c r="AT147" s="340">
        <f t="shared" si="850"/>
        <v>0</v>
      </c>
      <c r="AU147" s="339">
        <f t="shared" ref="AU147:AW147" si="972">SUM(AU146,AU142,AU138,AU134)</f>
        <v>275992.59069999983</v>
      </c>
      <c r="AV147" s="181">
        <f t="shared" si="972"/>
        <v>275992.59069999983</v>
      </c>
      <c r="AW147" s="181">
        <f t="shared" si="972"/>
        <v>0</v>
      </c>
      <c r="AX147" s="340">
        <f t="shared" si="851"/>
        <v>0</v>
      </c>
      <c r="AY147" s="339">
        <f t="shared" ref="AY147:BA147" si="973">SUM(AY146,AY142,AY138,AY134)</f>
        <v>3535525.5841214787</v>
      </c>
      <c r="AZ147" s="181">
        <f t="shared" si="973"/>
        <v>3217066.0871214806</v>
      </c>
      <c r="BA147" s="181">
        <f t="shared" si="973"/>
        <v>297940.29999999993</v>
      </c>
      <c r="BB147" s="340">
        <f t="shared" si="853"/>
        <v>8.4270440960204029E-2</v>
      </c>
      <c r="BE147" s="380"/>
      <c r="BF147" s="134" t="s">
        <v>55</v>
      </c>
      <c r="BG147" s="339">
        <f t="shared" ref="BG147:BI147" si="974">SUM(BG146,BG142,BG138,BG134)</f>
        <v>15027050.662000075</v>
      </c>
      <c r="BH147" s="181">
        <f t="shared" si="974"/>
        <v>13675956.821000066</v>
      </c>
      <c r="BI147" s="181">
        <f t="shared" si="974"/>
        <v>1279930.7429999963</v>
      </c>
      <c r="BJ147" s="340">
        <f t="shared" si="855"/>
        <v>8.5175113319917409E-2</v>
      </c>
      <c r="BK147" s="339">
        <f t="shared" ref="BK147:BM147" si="975">SUM(BK146,BK142,BK138,BK134)</f>
        <v>139615.63900000034</v>
      </c>
      <c r="BL147" s="181">
        <f t="shared" si="975"/>
        <v>132319.2490000003</v>
      </c>
      <c r="BM147" s="181">
        <f t="shared" si="975"/>
        <v>6487.4599999999973</v>
      </c>
      <c r="BN147" s="340">
        <f t="shared" si="857"/>
        <v>4.6466570983498358E-2</v>
      </c>
      <c r="BO147" s="339">
        <f t="shared" ref="BO147:BQ147" si="976">SUM(BO146,BO142,BO138,BO134)</f>
        <v>310501.9155</v>
      </c>
      <c r="BP147" s="181">
        <f t="shared" si="976"/>
        <v>296304.09250000003</v>
      </c>
      <c r="BQ147" s="181">
        <f t="shared" si="976"/>
        <v>17076.46</v>
      </c>
      <c r="BR147" s="340">
        <f t="shared" si="859"/>
        <v>5.499631128684615E-2</v>
      </c>
      <c r="BS147" s="339">
        <f t="shared" ref="BS147:BU147" si="977">SUM(BS146,BS142,BS138,BS134)</f>
        <v>727480.24071924912</v>
      </c>
      <c r="BT147" s="181">
        <f t="shared" si="977"/>
        <v>727480.24071924912</v>
      </c>
      <c r="BU147" s="181">
        <f t="shared" si="977"/>
        <v>0</v>
      </c>
      <c r="BV147" s="340">
        <f t="shared" si="861"/>
        <v>0</v>
      </c>
      <c r="BW147" s="339">
        <f t="shared" ref="BW147:BY147" si="978">SUM(BW146,BW142,BW138,BW134)</f>
        <v>931399.19462674984</v>
      </c>
      <c r="BX147" s="181">
        <f t="shared" si="978"/>
        <v>931399.19462674984</v>
      </c>
      <c r="BY147" s="181">
        <f t="shared" si="978"/>
        <v>0</v>
      </c>
      <c r="BZ147" s="340">
        <f t="shared" si="863"/>
        <v>0</v>
      </c>
      <c r="CA147" s="339">
        <f t="shared" ref="CA147:CC147" si="979">SUM(CA146,CA142,CA138,CA134)</f>
        <v>17136047.651846074</v>
      </c>
      <c r="CB147" s="181">
        <f t="shared" si="979"/>
        <v>15763459.597846065</v>
      </c>
      <c r="CC147" s="181">
        <f t="shared" si="979"/>
        <v>1303494.6629999962</v>
      </c>
      <c r="CD147" s="340">
        <f t="shared" si="865"/>
        <v>7.6067404192796478E-2</v>
      </c>
    </row>
    <row r="148" spans="1:82">
      <c r="A148" t="s">
        <v>404</v>
      </c>
    </row>
    <row r="149" spans="1:82" ht="15" thickBot="1"/>
    <row r="150" spans="1:82" ht="19.5" thickBot="1">
      <c r="A150" s="407" t="s">
        <v>394</v>
      </c>
      <c r="B150" s="408"/>
      <c r="C150" s="404" t="s">
        <v>0</v>
      </c>
      <c r="D150" s="405"/>
      <c r="E150" s="405"/>
      <c r="F150" s="406"/>
      <c r="G150" s="404" t="s">
        <v>9</v>
      </c>
      <c r="H150" s="405"/>
      <c r="I150" s="405"/>
      <c r="J150" s="406"/>
      <c r="K150" s="404" t="s">
        <v>395</v>
      </c>
      <c r="L150" s="405"/>
      <c r="M150" s="405"/>
      <c r="N150" s="406"/>
      <c r="O150" s="404" t="s">
        <v>377</v>
      </c>
      <c r="P150" s="405"/>
      <c r="Q150" s="405"/>
      <c r="R150" s="406"/>
      <c r="S150" s="404" t="s">
        <v>379</v>
      </c>
      <c r="T150" s="405"/>
      <c r="U150" s="405"/>
      <c r="V150" s="406"/>
      <c r="W150" s="404" t="s">
        <v>378</v>
      </c>
      <c r="X150" s="405"/>
      <c r="Y150" s="405"/>
      <c r="Z150" s="406"/>
      <c r="AC150" s="407" t="s">
        <v>396</v>
      </c>
      <c r="AD150" s="408"/>
      <c r="AE150" s="404" t="s">
        <v>0</v>
      </c>
      <c r="AF150" s="405"/>
      <c r="AG150" s="405"/>
      <c r="AH150" s="406"/>
      <c r="AI150" s="404" t="s">
        <v>9</v>
      </c>
      <c r="AJ150" s="405"/>
      <c r="AK150" s="405"/>
      <c r="AL150" s="406"/>
      <c r="AM150" s="404" t="s">
        <v>395</v>
      </c>
      <c r="AN150" s="405"/>
      <c r="AO150" s="405"/>
      <c r="AP150" s="406"/>
      <c r="AQ150" s="404" t="s">
        <v>377</v>
      </c>
      <c r="AR150" s="405"/>
      <c r="AS150" s="405"/>
      <c r="AT150" s="406"/>
      <c r="AU150" s="404" t="s">
        <v>379</v>
      </c>
      <c r="AV150" s="405"/>
      <c r="AW150" s="405"/>
      <c r="AX150" s="406"/>
      <c r="AY150" s="404" t="s">
        <v>378</v>
      </c>
      <c r="AZ150" s="405"/>
      <c r="BA150" s="405"/>
      <c r="BB150" s="406"/>
      <c r="BE150" s="407" t="s">
        <v>397</v>
      </c>
      <c r="BF150" s="408"/>
      <c r="BG150" s="404" t="s">
        <v>0</v>
      </c>
      <c r="BH150" s="405"/>
      <c r="BI150" s="405"/>
      <c r="BJ150" s="406"/>
      <c r="BK150" s="404" t="s">
        <v>9</v>
      </c>
      <c r="BL150" s="405"/>
      <c r="BM150" s="405"/>
      <c r="BN150" s="406"/>
      <c r="BO150" s="404" t="s">
        <v>395</v>
      </c>
      <c r="BP150" s="405"/>
      <c r="BQ150" s="405"/>
      <c r="BR150" s="406"/>
      <c r="BS150" s="404" t="s">
        <v>377</v>
      </c>
      <c r="BT150" s="405"/>
      <c r="BU150" s="405"/>
      <c r="BV150" s="406"/>
      <c r="BW150" s="404" t="s">
        <v>379</v>
      </c>
      <c r="BX150" s="405"/>
      <c r="BY150" s="405"/>
      <c r="BZ150" s="406"/>
      <c r="CA150" s="404" t="s">
        <v>378</v>
      </c>
      <c r="CB150" s="405"/>
      <c r="CC150" s="405"/>
      <c r="CD150" s="406"/>
    </row>
    <row r="151" spans="1:82" ht="75" thickBot="1">
      <c r="A151" s="409"/>
      <c r="B151" s="410"/>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09"/>
      <c r="AD151" s="410"/>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09"/>
      <c r="BF151" s="410"/>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378">
        <v>2023</v>
      </c>
      <c r="B152" s="135" t="s">
        <v>13</v>
      </c>
      <c r="C152" s="143">
        <v>1326327.1810000313</v>
      </c>
      <c r="D152" s="144">
        <v>1186285.7570000431</v>
      </c>
      <c r="E152" s="144">
        <v>131896.24699999951</v>
      </c>
      <c r="F152" s="312">
        <f t="shared" ref="F152:F168" si="980">IF(AND(ISNUMBER(C152),ISNUMBER(E152)), IF(C152=0, 0, E152/C152), "")</f>
        <v>9.9444728939771604E-2</v>
      </c>
      <c r="G152" s="143">
        <v>0</v>
      </c>
      <c r="H152" s="144">
        <v>0</v>
      </c>
      <c r="I152" s="144">
        <v>0</v>
      </c>
      <c r="J152" s="312">
        <f t="shared" ref="J152:J168" si="981">IF(AND(ISNUMBER(G152),ISNUMBER(I152)), IF(G152=0, 0, I152/G152), "")</f>
        <v>0</v>
      </c>
      <c r="K152" s="143">
        <v>28945.303</v>
      </c>
      <c r="L152" s="144">
        <v>26770.686000000002</v>
      </c>
      <c r="M152" s="144">
        <v>2103.355</v>
      </c>
      <c r="N152" s="312">
        <f t="shared" ref="N152:N168" si="982">IF(AND(ISNUMBER(K152),ISNUMBER(M152)), IF(K152=0, 0, M152/K152), "")</f>
        <v>7.2666539369099017E-2</v>
      </c>
      <c r="O152" s="143">
        <v>120934.32219274988</v>
      </c>
      <c r="P152" s="144">
        <v>120934.32219274988</v>
      </c>
      <c r="Q152" s="144">
        <v>0</v>
      </c>
      <c r="R152" s="312">
        <f t="shared" ref="R152:R168" si="983">IF(AND(ISNUMBER(O152),ISNUMBER(Q152)), IF(O152=0, 0, Q152/O152), "")</f>
        <v>0</v>
      </c>
      <c r="S152" s="143">
        <v>46280.063375749996</v>
      </c>
      <c r="T152" s="144">
        <v>46280.063375749996</v>
      </c>
      <c r="U152" s="144">
        <v>0</v>
      </c>
      <c r="V152" s="312">
        <f t="shared" ref="V152:V168" si="984">IF(AND(ISNUMBER(S152),ISNUMBER(U152)), IF(S152=0, 0, U152/S152), "")</f>
        <v>0</v>
      </c>
      <c r="W152" s="315">
        <f t="shared" ref="W152:Y154" si="985">IF(COUNT(C152,G152,K152,O152,S152)&lt;5,"",SUM(C152,G152,K152,O152,S152))</f>
        <v>1522486.8695685314</v>
      </c>
      <c r="X152" s="147">
        <f t="shared" si="985"/>
        <v>1380270.8285685431</v>
      </c>
      <c r="Y152" s="147">
        <f t="shared" si="985"/>
        <v>133999.60199999952</v>
      </c>
      <c r="Z152" s="312">
        <f t="shared" ref="Z152:Z168" si="986">IF(AND(ISNUMBER(W152),ISNUMBER(Y152)), IF(W152=0, 0, Y152/W152), "")</f>
        <v>8.8013633929056242E-2</v>
      </c>
      <c r="AC152" s="378">
        <v>2023</v>
      </c>
      <c r="AD152" s="135" t="s">
        <v>13</v>
      </c>
      <c r="AE152" s="143">
        <v>346504.41599999467</v>
      </c>
      <c r="AF152" s="144">
        <v>295251.03399999801</v>
      </c>
      <c r="AG152" s="144">
        <v>48818.403999999777</v>
      </c>
      <c r="AH152" s="312">
        <f t="shared" ref="AH152:AH168" si="987">IF(AND(ISNUMBER(AE152),ISNUMBER(AG152)), IF(AE152=0, 0, AG152/AE152), "")</f>
        <v>0.14088825927113299</v>
      </c>
      <c r="AI152" s="143">
        <v>2992.1050000000018</v>
      </c>
      <c r="AJ152" s="144">
        <v>2597.288000000005</v>
      </c>
      <c r="AK152" s="144">
        <v>373.6049999999999</v>
      </c>
      <c r="AL152" s="312">
        <f t="shared" ref="AL152:AL168" si="988">IF(AND(ISNUMBER(AI152),ISNUMBER(AK152)), IF(AI152=0, 0, AK152/AI152), "")</f>
        <v>0.12486359937234812</v>
      </c>
      <c r="AM152" s="143">
        <v>0</v>
      </c>
      <c r="AN152" s="144">
        <v>0</v>
      </c>
      <c r="AO152" s="144">
        <v>0</v>
      </c>
      <c r="AP152" s="312">
        <f t="shared" ref="AP152:AP168" si="989">IF(AND(ISNUMBER(AM152),ISNUMBER(AO152)), IF(AM152=0, 0, AO152/AM152), "")</f>
        <v>0</v>
      </c>
      <c r="AQ152" s="143">
        <v>1884.7806970000026</v>
      </c>
      <c r="AR152" s="144">
        <v>1884.7806970000026</v>
      </c>
      <c r="AS152" s="144">
        <v>0</v>
      </c>
      <c r="AT152" s="312">
        <f t="shared" ref="AT152:AT168" si="990">IF(AND(ISNUMBER(AQ152),ISNUMBER(AS152)), IF(AQ152=0, 0, AS152/AQ152), "")</f>
        <v>0</v>
      </c>
      <c r="AU152" s="143">
        <v>32603.098204999998</v>
      </c>
      <c r="AV152" s="144">
        <v>32603.098204999998</v>
      </c>
      <c r="AW152" s="144">
        <v>0</v>
      </c>
      <c r="AX152" s="312">
        <f t="shared" ref="AX152:AX168" si="991">IF(AND(ISNUMBER(AU152),ISNUMBER(AW152)), IF(AU152=0, 0, AW152/AU152), "")</f>
        <v>0</v>
      </c>
      <c r="AY152" s="315">
        <f t="shared" ref="AY152:BA154" si="992">IF(COUNT(AE152,AI152,AM152,AQ152,AU152)&lt;5,"",SUM(AE152,AI152,AM152,AQ152,AU152))</f>
        <v>383984.39990199462</v>
      </c>
      <c r="AZ152" s="147">
        <f t="shared" si="992"/>
        <v>332336.20090199797</v>
      </c>
      <c r="BA152" s="147">
        <f t="shared" si="992"/>
        <v>49192.00899999978</v>
      </c>
      <c r="BB152" s="312">
        <f t="shared" ref="BB152:BB168" si="993">IF(AND(ISNUMBER(AY152),ISNUMBER(BA152)), IF(AY152=0, 0, BA152/AY152), "")</f>
        <v>0.12810939458101733</v>
      </c>
      <c r="BE152" s="378">
        <v>2023</v>
      </c>
      <c r="BF152" s="135" t="s">
        <v>13</v>
      </c>
      <c r="BG152" s="316">
        <f t="shared" ref="BG152:BI154" si="994">IF(COUNT(C152, AE152)&lt;2, "", C152+AE152)</f>
        <v>1672831.5970000259</v>
      </c>
      <c r="BH152" s="317">
        <f t="shared" si="994"/>
        <v>1481536.7910000412</v>
      </c>
      <c r="BI152" s="317">
        <f t="shared" si="994"/>
        <v>180714.65099999928</v>
      </c>
      <c r="BJ152" s="312">
        <f t="shared" ref="BJ152:BJ168" si="995">IF(AND(ISNUMBER(BG152),ISNUMBER(BI152)), IF(BG152=0, 0, BI152/BG152), "")</f>
        <v>0.10802919512285879</v>
      </c>
      <c r="BK152" s="316">
        <f t="shared" ref="BK152:BM154" si="996">IF(COUNT(G152, AI152)&lt;2, "", G152+AI152)</f>
        <v>2992.1050000000018</v>
      </c>
      <c r="BL152" s="317">
        <f t="shared" si="996"/>
        <v>2597.288000000005</v>
      </c>
      <c r="BM152" s="317">
        <f t="shared" si="996"/>
        <v>373.6049999999999</v>
      </c>
      <c r="BN152" s="312">
        <f t="shared" ref="BN152:BN168" si="997">IF(AND(ISNUMBER(BK152),ISNUMBER(BM152)), IF(BK152=0, 0, BM152/BK152), "")</f>
        <v>0.12486359937234812</v>
      </c>
      <c r="BO152" s="316">
        <f t="shared" ref="BO152:BQ154" si="998">IF(COUNT(K152, AM152)&lt;2, "", K152+AM152)</f>
        <v>28945.303</v>
      </c>
      <c r="BP152" s="317">
        <f t="shared" si="998"/>
        <v>26770.686000000002</v>
      </c>
      <c r="BQ152" s="317">
        <f t="shared" si="998"/>
        <v>2103.355</v>
      </c>
      <c r="BR152" s="312">
        <f t="shared" ref="BR152:BR168" si="999">IF(AND(ISNUMBER(BO152),ISNUMBER(BQ152)), IF(BO152=0, 0, BQ152/BO152), "")</f>
        <v>7.2666539369099017E-2</v>
      </c>
      <c r="BS152" s="316">
        <f t="shared" ref="BS152:BU154" si="1000">IF(COUNT(O152, AQ152)&lt;2, "", O152+AQ152)</f>
        <v>122819.10288974989</v>
      </c>
      <c r="BT152" s="317">
        <f t="shared" si="1000"/>
        <v>122819.10288974989</v>
      </c>
      <c r="BU152" s="317">
        <f t="shared" si="1000"/>
        <v>0</v>
      </c>
      <c r="BV152" s="312">
        <f t="shared" ref="BV152:BV168" si="1001">IF(AND(ISNUMBER(BS152),ISNUMBER(BU152)), IF(BS152=0, 0, BU152/BS152), "")</f>
        <v>0</v>
      </c>
      <c r="BW152" s="316">
        <f t="shared" ref="BW152:BY154" si="1002">IF(COUNT(S152, AU152)&lt;2, "", S152+AU152)</f>
        <v>78883.161580749991</v>
      </c>
      <c r="BX152" s="317">
        <f t="shared" si="1002"/>
        <v>78883.161580749991</v>
      </c>
      <c r="BY152" s="317">
        <f t="shared" si="1002"/>
        <v>0</v>
      </c>
      <c r="BZ152" s="312">
        <f t="shared" ref="BZ152:BZ168" si="1003">IF(AND(ISNUMBER(BW152),ISNUMBER(BY152)), IF(BW152=0, 0, BY152/BW152), "")</f>
        <v>0</v>
      </c>
      <c r="CA152" s="315">
        <f t="shared" ref="CA152:CC154" si="1004">IF(COUNT(BG152,BK152,BO152,BS152,BW152)&lt;5,"",SUM(BG152,BK152,BO152,BS152,BW152))</f>
        <v>1906471.2694705259</v>
      </c>
      <c r="CB152" s="147">
        <f t="shared" si="1004"/>
        <v>1712607.029470541</v>
      </c>
      <c r="CC152" s="147">
        <f t="shared" si="1004"/>
        <v>183191.61099999931</v>
      </c>
      <c r="CD152" s="312">
        <f t="shared" ref="CD152:CD168" si="1005">IF(AND(ISNUMBER(CA152),ISNUMBER(CC152)), IF(CA152=0, 0, CC152/CA152), "")</f>
        <v>9.6089363597320898E-2</v>
      </c>
    </row>
    <row r="153" spans="1:82">
      <c r="A153" s="379"/>
      <c r="B153" s="131" t="s">
        <v>14</v>
      </c>
      <c r="C153" s="150">
        <v>1144738.2530000554</v>
      </c>
      <c r="D153" s="151">
        <v>1086183.2830000629</v>
      </c>
      <c r="E153" s="151">
        <v>55615.891000000353</v>
      </c>
      <c r="F153" s="318">
        <f t="shared" si="980"/>
        <v>4.8583936855648747E-2</v>
      </c>
      <c r="G153" s="150">
        <v>0</v>
      </c>
      <c r="H153" s="151">
        <v>0</v>
      </c>
      <c r="I153" s="151">
        <v>0</v>
      </c>
      <c r="J153" s="318">
        <f t="shared" si="981"/>
        <v>0</v>
      </c>
      <c r="K153" s="150">
        <v>20096.3505</v>
      </c>
      <c r="L153" s="151">
        <v>19167.834500000001</v>
      </c>
      <c r="M153" s="151">
        <v>1045.9069999999999</v>
      </c>
      <c r="N153" s="318">
        <f t="shared" si="982"/>
        <v>5.2044623724093582E-2</v>
      </c>
      <c r="O153" s="150">
        <v>54973.351088249961</v>
      </c>
      <c r="P153" s="151">
        <v>54973.351088249961</v>
      </c>
      <c r="Q153" s="151">
        <v>0</v>
      </c>
      <c r="R153" s="318">
        <f t="shared" si="983"/>
        <v>0</v>
      </c>
      <c r="S153" s="150">
        <v>46224.538952999981</v>
      </c>
      <c r="T153" s="151">
        <v>46224.538952999981</v>
      </c>
      <c r="U153" s="151">
        <v>0</v>
      </c>
      <c r="V153" s="318">
        <f t="shared" si="984"/>
        <v>0</v>
      </c>
      <c r="W153" s="321">
        <f t="shared" si="985"/>
        <v>1266032.4935413054</v>
      </c>
      <c r="X153" s="154">
        <f t="shared" si="985"/>
        <v>1206549.0075413131</v>
      </c>
      <c r="Y153" s="154">
        <f t="shared" si="985"/>
        <v>56661.798000000352</v>
      </c>
      <c r="Z153" s="318">
        <f t="shared" si="986"/>
        <v>4.4755405796503528E-2</v>
      </c>
      <c r="AC153" s="379"/>
      <c r="AD153" s="131" t="s">
        <v>14</v>
      </c>
      <c r="AE153" s="150">
        <v>302965.80199999595</v>
      </c>
      <c r="AF153" s="151">
        <v>276439.58999999717</v>
      </c>
      <c r="AG153" s="151">
        <v>25083.394000000051</v>
      </c>
      <c r="AH153" s="318">
        <f t="shared" si="987"/>
        <v>8.279282293385834E-2</v>
      </c>
      <c r="AI153" s="150">
        <v>4720.9289999999992</v>
      </c>
      <c r="AJ153" s="151">
        <v>4407.806999999998</v>
      </c>
      <c r="AK153" s="151">
        <v>268.09200000000004</v>
      </c>
      <c r="AL153" s="318">
        <f t="shared" si="988"/>
        <v>5.6787975417550249E-2</v>
      </c>
      <c r="AM153" s="150">
        <v>0</v>
      </c>
      <c r="AN153" s="151">
        <v>0</v>
      </c>
      <c r="AO153" s="151">
        <v>0</v>
      </c>
      <c r="AP153" s="318">
        <f t="shared" si="989"/>
        <v>0</v>
      </c>
      <c r="AQ153" s="150">
        <v>954.77320299999928</v>
      </c>
      <c r="AR153" s="151">
        <v>954.77320299999928</v>
      </c>
      <c r="AS153" s="151">
        <v>0</v>
      </c>
      <c r="AT153" s="318">
        <f t="shared" si="990"/>
        <v>0</v>
      </c>
      <c r="AU153" s="150">
        <v>29717.871212000005</v>
      </c>
      <c r="AV153" s="151">
        <v>29717.871212000005</v>
      </c>
      <c r="AW153" s="151">
        <v>0</v>
      </c>
      <c r="AX153" s="318">
        <f t="shared" si="991"/>
        <v>0</v>
      </c>
      <c r="AY153" s="321">
        <f t="shared" si="992"/>
        <v>338359.375414996</v>
      </c>
      <c r="AZ153" s="154">
        <f t="shared" si="992"/>
        <v>311520.04141499719</v>
      </c>
      <c r="BA153" s="154">
        <f t="shared" si="992"/>
        <v>25351.486000000052</v>
      </c>
      <c r="BB153" s="318">
        <f t="shared" si="993"/>
        <v>7.4924733410760641E-2</v>
      </c>
      <c r="BE153" s="379"/>
      <c r="BF153" s="131" t="s">
        <v>14</v>
      </c>
      <c r="BG153" s="322">
        <f t="shared" si="994"/>
        <v>1447704.0550000514</v>
      </c>
      <c r="BH153" s="323">
        <f t="shared" si="994"/>
        <v>1362622.8730000602</v>
      </c>
      <c r="BI153" s="323">
        <f t="shared" si="994"/>
        <v>80699.285000000411</v>
      </c>
      <c r="BJ153" s="318">
        <f t="shared" si="995"/>
        <v>5.5742943263357471E-2</v>
      </c>
      <c r="BK153" s="322">
        <f t="shared" si="996"/>
        <v>4720.9289999999992</v>
      </c>
      <c r="BL153" s="323">
        <f t="shared" si="996"/>
        <v>4407.806999999998</v>
      </c>
      <c r="BM153" s="323">
        <f t="shared" si="996"/>
        <v>268.09200000000004</v>
      </c>
      <c r="BN153" s="318">
        <f t="shared" si="997"/>
        <v>5.6787975417550249E-2</v>
      </c>
      <c r="BO153" s="322">
        <f t="shared" si="998"/>
        <v>20096.3505</v>
      </c>
      <c r="BP153" s="323">
        <f t="shared" si="998"/>
        <v>19167.834500000001</v>
      </c>
      <c r="BQ153" s="323">
        <f t="shared" si="998"/>
        <v>1045.9069999999999</v>
      </c>
      <c r="BR153" s="318">
        <f t="shared" si="999"/>
        <v>5.2044623724093582E-2</v>
      </c>
      <c r="BS153" s="322">
        <f t="shared" si="1000"/>
        <v>55928.124291249958</v>
      </c>
      <c r="BT153" s="323">
        <f t="shared" si="1000"/>
        <v>55928.124291249958</v>
      </c>
      <c r="BU153" s="323">
        <f t="shared" si="1000"/>
        <v>0</v>
      </c>
      <c r="BV153" s="318">
        <f t="shared" si="1001"/>
        <v>0</v>
      </c>
      <c r="BW153" s="322">
        <f t="shared" si="1002"/>
        <v>75942.410164999979</v>
      </c>
      <c r="BX153" s="323">
        <f t="shared" si="1002"/>
        <v>75942.410164999979</v>
      </c>
      <c r="BY153" s="323">
        <f t="shared" si="1002"/>
        <v>0</v>
      </c>
      <c r="BZ153" s="318">
        <f t="shared" si="1003"/>
        <v>0</v>
      </c>
      <c r="CA153" s="321">
        <f t="shared" si="1004"/>
        <v>1604391.8689563014</v>
      </c>
      <c r="CB153" s="154">
        <f t="shared" si="1004"/>
        <v>1518069.0489563104</v>
      </c>
      <c r="CC153" s="154">
        <f t="shared" si="1004"/>
        <v>82013.284000000422</v>
      </c>
      <c r="CD153" s="318">
        <f t="shared" si="1005"/>
        <v>5.111798781014279E-2</v>
      </c>
    </row>
    <row r="154" spans="1:82">
      <c r="A154" s="379"/>
      <c r="B154" s="132" t="s">
        <v>15</v>
      </c>
      <c r="C154" s="157">
        <v>1185073.4950000034</v>
      </c>
      <c r="D154" s="158">
        <v>1108174.6969999885</v>
      </c>
      <c r="E154" s="158">
        <v>72381.51799999956</v>
      </c>
      <c r="F154" s="324">
        <f t="shared" si="980"/>
        <v>6.1077661685446233E-2</v>
      </c>
      <c r="G154" s="157">
        <v>0</v>
      </c>
      <c r="H154" s="158">
        <v>0</v>
      </c>
      <c r="I154" s="158">
        <v>0</v>
      </c>
      <c r="J154" s="324">
        <f t="shared" si="981"/>
        <v>0</v>
      </c>
      <c r="K154" s="157">
        <v>24882.947499999998</v>
      </c>
      <c r="L154" s="158">
        <v>23738.677</v>
      </c>
      <c r="M154" s="158">
        <v>1770.3695</v>
      </c>
      <c r="N154" s="324">
        <f t="shared" si="982"/>
        <v>7.1147901590034701E-2</v>
      </c>
      <c r="O154" s="157">
        <v>81571.274301999903</v>
      </c>
      <c r="P154" s="158">
        <v>81571.274301999903</v>
      </c>
      <c r="Q154" s="158">
        <v>0</v>
      </c>
      <c r="R154" s="324">
        <f t="shared" si="983"/>
        <v>0</v>
      </c>
      <c r="S154" s="157">
        <v>59685.582691500007</v>
      </c>
      <c r="T154" s="158">
        <v>59685.582691500007</v>
      </c>
      <c r="U154" s="158">
        <v>0</v>
      </c>
      <c r="V154" s="324">
        <f t="shared" si="984"/>
        <v>0</v>
      </c>
      <c r="W154" s="327">
        <f t="shared" si="985"/>
        <v>1351213.2994935033</v>
      </c>
      <c r="X154" s="161">
        <f t="shared" si="985"/>
        <v>1273170.2309934883</v>
      </c>
      <c r="Y154" s="161">
        <f t="shared" si="985"/>
        <v>74151.887499999561</v>
      </c>
      <c r="Z154" s="324">
        <f t="shared" si="986"/>
        <v>5.4878002997598596E-2</v>
      </c>
      <c r="AC154" s="379"/>
      <c r="AD154" s="132" t="s">
        <v>15</v>
      </c>
      <c r="AE154" s="157">
        <v>220678.41900000395</v>
      </c>
      <c r="AF154" s="158">
        <v>194891.39900000475</v>
      </c>
      <c r="AG154" s="158">
        <v>24461.822000000218</v>
      </c>
      <c r="AH154" s="324">
        <f t="shared" si="987"/>
        <v>0.11084827465616283</v>
      </c>
      <c r="AI154" s="157">
        <v>10506.245999999997</v>
      </c>
      <c r="AJ154" s="158">
        <v>9623.743000000004</v>
      </c>
      <c r="AK154" s="158">
        <v>755.42999999999915</v>
      </c>
      <c r="AL154" s="324">
        <f t="shared" si="988"/>
        <v>7.1902942306890524E-2</v>
      </c>
      <c r="AM154" s="157">
        <v>0</v>
      </c>
      <c r="AN154" s="158">
        <v>0</v>
      </c>
      <c r="AO154" s="158">
        <v>0</v>
      </c>
      <c r="AP154" s="324">
        <f t="shared" si="989"/>
        <v>0</v>
      </c>
      <c r="AQ154" s="157">
        <v>1460.7864730000003</v>
      </c>
      <c r="AR154" s="158">
        <v>1460.7864730000003</v>
      </c>
      <c r="AS154" s="158">
        <v>0</v>
      </c>
      <c r="AT154" s="324">
        <f t="shared" si="990"/>
        <v>0</v>
      </c>
      <c r="AU154" s="157">
        <v>25394.702076999991</v>
      </c>
      <c r="AV154" s="158">
        <v>25394.702076999991</v>
      </c>
      <c r="AW154" s="158">
        <v>0</v>
      </c>
      <c r="AX154" s="324">
        <f t="shared" si="991"/>
        <v>0</v>
      </c>
      <c r="AY154" s="327">
        <f t="shared" si="992"/>
        <v>258040.15355000395</v>
      </c>
      <c r="AZ154" s="161">
        <f t="shared" si="992"/>
        <v>231370.63055000477</v>
      </c>
      <c r="BA154" s="161">
        <f t="shared" si="992"/>
        <v>25217.252000000219</v>
      </c>
      <c r="BB154" s="324">
        <f t="shared" si="993"/>
        <v>9.7726077329718872E-2</v>
      </c>
      <c r="BE154" s="379"/>
      <c r="BF154" s="132" t="s">
        <v>15</v>
      </c>
      <c r="BG154" s="328">
        <f t="shared" si="994"/>
        <v>1405751.9140000073</v>
      </c>
      <c r="BH154" s="329">
        <f t="shared" si="994"/>
        <v>1303066.0959999934</v>
      </c>
      <c r="BI154" s="329">
        <f t="shared" si="994"/>
        <v>96843.339999999778</v>
      </c>
      <c r="BJ154" s="324">
        <f t="shared" si="995"/>
        <v>6.8890775844249907E-2</v>
      </c>
      <c r="BK154" s="328">
        <f t="shared" si="996"/>
        <v>10506.245999999997</v>
      </c>
      <c r="BL154" s="329">
        <f t="shared" si="996"/>
        <v>9623.743000000004</v>
      </c>
      <c r="BM154" s="329">
        <f t="shared" si="996"/>
        <v>755.42999999999915</v>
      </c>
      <c r="BN154" s="324">
        <f t="shared" si="997"/>
        <v>7.1902942306890524E-2</v>
      </c>
      <c r="BO154" s="328">
        <f t="shared" si="998"/>
        <v>24882.947499999998</v>
      </c>
      <c r="BP154" s="329">
        <f t="shared" si="998"/>
        <v>23738.677</v>
      </c>
      <c r="BQ154" s="329">
        <f t="shared" si="998"/>
        <v>1770.3695</v>
      </c>
      <c r="BR154" s="324">
        <f t="shared" si="999"/>
        <v>7.1147901590034701E-2</v>
      </c>
      <c r="BS154" s="328">
        <f t="shared" si="1000"/>
        <v>83032.060774999904</v>
      </c>
      <c r="BT154" s="329">
        <f t="shared" si="1000"/>
        <v>83032.060774999904</v>
      </c>
      <c r="BU154" s="329">
        <f t="shared" si="1000"/>
        <v>0</v>
      </c>
      <c r="BV154" s="324">
        <f t="shared" si="1001"/>
        <v>0</v>
      </c>
      <c r="BW154" s="328">
        <f t="shared" si="1002"/>
        <v>85080.284768500002</v>
      </c>
      <c r="BX154" s="329">
        <f t="shared" si="1002"/>
        <v>85080.284768500002</v>
      </c>
      <c r="BY154" s="329">
        <f t="shared" si="1002"/>
        <v>0</v>
      </c>
      <c r="BZ154" s="324">
        <f t="shared" si="1003"/>
        <v>0</v>
      </c>
      <c r="CA154" s="327">
        <f t="shared" si="1004"/>
        <v>1609253.4530435072</v>
      </c>
      <c r="CB154" s="161">
        <f t="shared" si="1004"/>
        <v>1504540.8615434931</v>
      </c>
      <c r="CC154" s="161">
        <f t="shared" si="1004"/>
        <v>99369.139499999772</v>
      </c>
      <c r="CD154" s="324">
        <f t="shared" si="1005"/>
        <v>6.1748594860596681E-2</v>
      </c>
    </row>
    <row r="155" spans="1:82" ht="15">
      <c r="A155" s="379"/>
      <c r="B155" s="133" t="s">
        <v>16</v>
      </c>
      <c r="C155" s="330">
        <f t="shared" ref="C155:E155" si="1006">IF(COUNT(C152:C154)=0,"",SUM(C152:C154))</f>
        <v>3656138.9290000903</v>
      </c>
      <c r="D155" s="168">
        <f t="shared" si="1006"/>
        <v>3380643.7370000947</v>
      </c>
      <c r="E155" s="168">
        <f t="shared" si="1006"/>
        <v>259893.65599999944</v>
      </c>
      <c r="F155" s="331">
        <f t="shared" si="980"/>
        <v>7.1084184995967095E-2</v>
      </c>
      <c r="G155" s="330">
        <f t="shared" ref="G155:I155" si="1007">IF(COUNT(G152:G154)=0,"",SUM(G152:G154))</f>
        <v>0</v>
      </c>
      <c r="H155" s="168">
        <f t="shared" si="1007"/>
        <v>0</v>
      </c>
      <c r="I155" s="168">
        <f t="shared" si="1007"/>
        <v>0</v>
      </c>
      <c r="J155" s="331">
        <f t="shared" si="981"/>
        <v>0</v>
      </c>
      <c r="K155" s="330">
        <f t="shared" ref="K155:M155" si="1008">IF(COUNT(K152:K154)=0,"",SUM(K152:K154))</f>
        <v>73924.600999999995</v>
      </c>
      <c r="L155" s="168">
        <f t="shared" si="1008"/>
        <v>69677.197499999995</v>
      </c>
      <c r="M155" s="168">
        <f t="shared" si="1008"/>
        <v>4919.6314999999995</v>
      </c>
      <c r="N155" s="331">
        <f t="shared" si="982"/>
        <v>6.6549314212734134E-2</v>
      </c>
      <c r="O155" s="330">
        <f t="shared" ref="O155:Q155" si="1009">IF(COUNT(O152:O154)=0,"",SUM(O152:O154))</f>
        <v>257478.94758299977</v>
      </c>
      <c r="P155" s="168">
        <f t="shared" si="1009"/>
        <v>257478.94758299977</v>
      </c>
      <c r="Q155" s="168">
        <f t="shared" si="1009"/>
        <v>0</v>
      </c>
      <c r="R155" s="331">
        <f t="shared" si="983"/>
        <v>0</v>
      </c>
      <c r="S155" s="330">
        <f t="shared" ref="S155:U155" si="1010">IF(COUNT(S152:S154)=0,"",SUM(S152:S154))</f>
        <v>152190.18502024998</v>
      </c>
      <c r="T155" s="168">
        <f t="shared" si="1010"/>
        <v>152190.18502024998</v>
      </c>
      <c r="U155" s="168">
        <f t="shared" si="1010"/>
        <v>0</v>
      </c>
      <c r="V155" s="331">
        <f t="shared" si="984"/>
        <v>0</v>
      </c>
      <c r="W155" s="332">
        <f t="shared" ref="W155:Y155" si="1011">IF(COUNT(W152:W154)=0,"",SUM(W152:W154))</f>
        <v>4139732.6626033401</v>
      </c>
      <c r="X155" s="167">
        <f t="shared" si="1011"/>
        <v>3859990.0671033445</v>
      </c>
      <c r="Y155" s="167">
        <f t="shared" si="1011"/>
        <v>264813.28749999945</v>
      </c>
      <c r="Z155" s="331">
        <f t="shared" si="986"/>
        <v>6.3968692928462481E-2</v>
      </c>
      <c r="AC155" s="379"/>
      <c r="AD155" s="133" t="s">
        <v>16</v>
      </c>
      <c r="AE155" s="330">
        <f t="shared" ref="AE155:AG155" si="1012">IF(COUNT(AE152:AE154)=0,"",SUM(AE152:AE154))</f>
        <v>870148.63699999452</v>
      </c>
      <c r="AF155" s="168">
        <f t="shared" si="1012"/>
        <v>766582.02299999993</v>
      </c>
      <c r="AG155" s="168">
        <f t="shared" si="1012"/>
        <v>98363.620000000054</v>
      </c>
      <c r="AH155" s="331">
        <f t="shared" si="987"/>
        <v>0.11304231922850289</v>
      </c>
      <c r="AI155" s="330">
        <f t="shared" ref="AI155:AK155" si="1013">IF(COUNT(AI152:AI154)=0,"",SUM(AI152:AI154))</f>
        <v>18219.28</v>
      </c>
      <c r="AJ155" s="168">
        <f t="shared" si="1013"/>
        <v>16628.838000000007</v>
      </c>
      <c r="AK155" s="168">
        <f t="shared" si="1013"/>
        <v>1397.126999999999</v>
      </c>
      <c r="AL155" s="331">
        <f t="shared" si="988"/>
        <v>7.6683985316653519E-2</v>
      </c>
      <c r="AM155" s="330">
        <f t="shared" ref="AM155:AO155" si="1014">IF(COUNT(AM152:AM154)=0,"",SUM(AM152:AM154))</f>
        <v>0</v>
      </c>
      <c r="AN155" s="168">
        <f t="shared" si="1014"/>
        <v>0</v>
      </c>
      <c r="AO155" s="168">
        <f t="shared" si="1014"/>
        <v>0</v>
      </c>
      <c r="AP155" s="331">
        <f t="shared" si="989"/>
        <v>0</v>
      </c>
      <c r="AQ155" s="330">
        <f t="shared" ref="AQ155:AS155" si="1015">IF(COUNT(AQ152:AQ154)=0,"",SUM(AQ152:AQ154))</f>
        <v>4300.3403730000018</v>
      </c>
      <c r="AR155" s="168">
        <f t="shared" si="1015"/>
        <v>4300.3403730000018</v>
      </c>
      <c r="AS155" s="168">
        <f t="shared" si="1015"/>
        <v>0</v>
      </c>
      <c r="AT155" s="331">
        <f t="shared" si="990"/>
        <v>0</v>
      </c>
      <c r="AU155" s="330">
        <f t="shared" ref="AU155:AW155" si="1016">IF(COUNT(AU152:AU154)=0,"",SUM(AU152:AU154))</f>
        <v>87715.671493999995</v>
      </c>
      <c r="AV155" s="168">
        <f t="shared" si="1016"/>
        <v>87715.671493999995</v>
      </c>
      <c r="AW155" s="168">
        <f t="shared" si="1016"/>
        <v>0</v>
      </c>
      <c r="AX155" s="331">
        <f t="shared" si="991"/>
        <v>0</v>
      </c>
      <c r="AY155" s="332">
        <f t="shared" ref="AY155:BA155" si="1017">IF(COUNT(AY152:AY154)=0,"",SUM(AY152:AY154))</f>
        <v>980383.92886699457</v>
      </c>
      <c r="AZ155" s="167">
        <f t="shared" si="1017"/>
        <v>875226.87286699994</v>
      </c>
      <c r="BA155" s="167">
        <f t="shared" si="1017"/>
        <v>99760.747000000061</v>
      </c>
      <c r="BB155" s="331">
        <f t="shared" si="993"/>
        <v>0.10175681593974219</v>
      </c>
      <c r="BE155" s="379"/>
      <c r="BF155" s="133" t="s">
        <v>16</v>
      </c>
      <c r="BG155" s="330">
        <f t="shared" ref="BG155:BI155" si="1018">IF(COUNT(BG152:BG154)=0,"",SUM(BG152:BG154))</f>
        <v>4526287.5660000844</v>
      </c>
      <c r="BH155" s="168">
        <f t="shared" si="1018"/>
        <v>4147225.7600000948</v>
      </c>
      <c r="BI155" s="168">
        <f t="shared" si="1018"/>
        <v>358257.27599999949</v>
      </c>
      <c r="BJ155" s="331">
        <f t="shared" si="995"/>
        <v>7.915035683793159E-2</v>
      </c>
      <c r="BK155" s="330">
        <f t="shared" ref="BK155:BM155" si="1019">IF(COUNT(BK152:BK154)=0,"",SUM(BK152:BK154))</f>
        <v>18219.28</v>
      </c>
      <c r="BL155" s="168">
        <f t="shared" si="1019"/>
        <v>16628.838000000007</v>
      </c>
      <c r="BM155" s="168">
        <f t="shared" si="1019"/>
        <v>1397.126999999999</v>
      </c>
      <c r="BN155" s="331">
        <f t="shared" si="997"/>
        <v>7.6683985316653519E-2</v>
      </c>
      <c r="BO155" s="330">
        <f t="shared" ref="BO155:BQ155" si="1020">IF(COUNT(BO152:BO154)=0,"",SUM(BO152:BO154))</f>
        <v>73924.600999999995</v>
      </c>
      <c r="BP155" s="168">
        <f t="shared" si="1020"/>
        <v>69677.197499999995</v>
      </c>
      <c r="BQ155" s="168">
        <f t="shared" si="1020"/>
        <v>4919.6314999999995</v>
      </c>
      <c r="BR155" s="331">
        <f t="shared" si="999"/>
        <v>6.6549314212734134E-2</v>
      </c>
      <c r="BS155" s="330">
        <f t="shared" ref="BS155:BU155" si="1021">IF(COUNT(BS152:BS154)=0,"",SUM(BS152:BS154))</f>
        <v>261779.28795599975</v>
      </c>
      <c r="BT155" s="168">
        <f t="shared" si="1021"/>
        <v>261779.28795599975</v>
      </c>
      <c r="BU155" s="168">
        <f t="shared" si="1021"/>
        <v>0</v>
      </c>
      <c r="BV155" s="331">
        <f t="shared" si="1001"/>
        <v>0</v>
      </c>
      <c r="BW155" s="330">
        <f t="shared" ref="BW155:BY155" si="1022">IF(COUNT(BW152:BW154)=0,"",SUM(BW152:BW154))</f>
        <v>239905.85651424999</v>
      </c>
      <c r="BX155" s="168">
        <f t="shared" si="1022"/>
        <v>239905.85651424999</v>
      </c>
      <c r="BY155" s="168">
        <f t="shared" si="1022"/>
        <v>0</v>
      </c>
      <c r="BZ155" s="331">
        <f t="shared" si="1003"/>
        <v>0</v>
      </c>
      <c r="CA155" s="332">
        <f t="shared" ref="CA155:CC155" si="1023">IF(COUNT(CA152:CA154)=0,"",SUM(CA152:CA154))</f>
        <v>5120116.5914703347</v>
      </c>
      <c r="CB155" s="167">
        <f t="shared" si="1023"/>
        <v>4735216.9399703443</v>
      </c>
      <c r="CC155" s="167">
        <f t="shared" si="1023"/>
        <v>364574.03449999948</v>
      </c>
      <c r="CD155" s="331">
        <f t="shared" si="1005"/>
        <v>7.1204244666488226E-2</v>
      </c>
    </row>
    <row r="156" spans="1:82">
      <c r="A156" s="379"/>
      <c r="B156" s="130" t="s">
        <v>17</v>
      </c>
      <c r="C156" s="171">
        <v>985568.67600003036</v>
      </c>
      <c r="D156" s="172">
        <v>922439.95500002592</v>
      </c>
      <c r="E156" s="172">
        <v>58901.870999999446</v>
      </c>
      <c r="F156" s="333">
        <f t="shared" si="980"/>
        <v>5.9764349694082231E-2</v>
      </c>
      <c r="G156" s="171">
        <v>32282.622000000214</v>
      </c>
      <c r="H156" s="172">
        <v>32237.208000000199</v>
      </c>
      <c r="I156" s="172">
        <v>42.449999999999996</v>
      </c>
      <c r="J156" s="333">
        <f t="shared" si="981"/>
        <v>1.3149489530311297E-3</v>
      </c>
      <c r="K156" s="171">
        <v>24681.339499999998</v>
      </c>
      <c r="L156" s="172">
        <v>23495.593499999999</v>
      </c>
      <c r="M156" s="172">
        <v>1678.8225</v>
      </c>
      <c r="N156" s="333">
        <f t="shared" si="982"/>
        <v>6.8019910345627724E-2</v>
      </c>
      <c r="O156" s="171">
        <v>90658.074903499975</v>
      </c>
      <c r="P156" s="172">
        <v>90658.074903499975</v>
      </c>
      <c r="Q156" s="172">
        <v>0</v>
      </c>
      <c r="R156" s="333">
        <f t="shared" si="983"/>
        <v>0</v>
      </c>
      <c r="S156" s="171">
        <v>58666.592395499996</v>
      </c>
      <c r="T156" s="172">
        <v>58666.592395499996</v>
      </c>
      <c r="U156" s="172">
        <v>0</v>
      </c>
      <c r="V156" s="333">
        <f t="shared" si="984"/>
        <v>0</v>
      </c>
      <c r="W156" s="336">
        <f t="shared" ref="W156:Y158" si="1024">IF(COUNT(C156,G156,K156,O156,S156)&lt;5,"",SUM(C156,G156,K156,O156,S156))</f>
        <v>1191857.3047990305</v>
      </c>
      <c r="X156" s="175">
        <f t="shared" si="1024"/>
        <v>1127497.4237990261</v>
      </c>
      <c r="Y156" s="175">
        <f t="shared" si="1024"/>
        <v>60623.143499999445</v>
      </c>
      <c r="Z156" s="333">
        <f t="shared" si="986"/>
        <v>5.0864430881028704E-2</v>
      </c>
      <c r="AC156" s="379"/>
      <c r="AD156" s="130" t="s">
        <v>17</v>
      </c>
      <c r="AE156" s="171">
        <v>223338.23199999882</v>
      </c>
      <c r="AF156" s="172">
        <v>192105.38999999771</v>
      </c>
      <c r="AG156" s="172">
        <v>29251.41900000014</v>
      </c>
      <c r="AH156" s="333">
        <f t="shared" si="987"/>
        <v>0.1309736301664656</v>
      </c>
      <c r="AI156" s="171">
        <v>13863.39700000023</v>
      </c>
      <c r="AJ156" s="172">
        <v>12376.656000000201</v>
      </c>
      <c r="AK156" s="172">
        <v>1287.3169999999989</v>
      </c>
      <c r="AL156" s="333">
        <f t="shared" si="988"/>
        <v>9.2857255692813057E-2</v>
      </c>
      <c r="AM156" s="171">
        <v>0</v>
      </c>
      <c r="AN156" s="172">
        <v>0</v>
      </c>
      <c r="AO156" s="172">
        <v>0</v>
      </c>
      <c r="AP156" s="333">
        <f t="shared" si="989"/>
        <v>0</v>
      </c>
      <c r="AQ156" s="171">
        <v>1367.8314259999972</v>
      </c>
      <c r="AR156" s="172">
        <v>1367.8314259999972</v>
      </c>
      <c r="AS156" s="172">
        <v>0</v>
      </c>
      <c r="AT156" s="333">
        <f t="shared" si="990"/>
        <v>0</v>
      </c>
      <c r="AU156" s="171">
        <v>29761.125658000015</v>
      </c>
      <c r="AV156" s="172">
        <v>29761.125658000015</v>
      </c>
      <c r="AW156" s="172">
        <v>0</v>
      </c>
      <c r="AX156" s="333">
        <f t="shared" si="991"/>
        <v>0</v>
      </c>
      <c r="AY156" s="336">
        <f t="shared" ref="AY156:BA158" si="1025">IF(COUNT(AE156,AI156,AM156,AQ156,AU156)&lt;5,"",SUM(AE156,AI156,AM156,AQ156,AU156))</f>
        <v>268330.58608399908</v>
      </c>
      <c r="AZ156" s="175">
        <f t="shared" si="1025"/>
        <v>235611.0030839979</v>
      </c>
      <c r="BA156" s="175">
        <f t="shared" si="1025"/>
        <v>30538.736000000139</v>
      </c>
      <c r="BB156" s="333">
        <f t="shared" si="993"/>
        <v>0.11381011924760673</v>
      </c>
      <c r="BE156" s="379"/>
      <c r="BF156" s="130" t="s">
        <v>17</v>
      </c>
      <c r="BG156" s="337">
        <f t="shared" ref="BG156:BI158" si="1026">IF(COUNT(C156, AE156)&lt;2, "", C156+AE156)</f>
        <v>1208906.9080000292</v>
      </c>
      <c r="BH156" s="338">
        <f t="shared" si="1026"/>
        <v>1114545.3450000237</v>
      </c>
      <c r="BI156" s="338">
        <f t="shared" si="1026"/>
        <v>88153.289999999586</v>
      </c>
      <c r="BJ156" s="333">
        <f t="shared" si="995"/>
        <v>7.2919833129117553E-2</v>
      </c>
      <c r="BK156" s="337">
        <f t="shared" ref="BK156:BM158" si="1027">IF(COUNT(G156, AI156)&lt;2, "", G156+AI156)</f>
        <v>46146.019000000444</v>
      </c>
      <c r="BL156" s="338">
        <f t="shared" si="1027"/>
        <v>44613.864000000402</v>
      </c>
      <c r="BM156" s="338">
        <f t="shared" si="1027"/>
        <v>1329.7669999999989</v>
      </c>
      <c r="BN156" s="333">
        <f t="shared" si="997"/>
        <v>2.8816505276435353E-2</v>
      </c>
      <c r="BO156" s="337">
        <f t="shared" ref="BO156:BQ158" si="1028">IF(COUNT(K156, AM156)&lt;2, "", K156+AM156)</f>
        <v>24681.339499999998</v>
      </c>
      <c r="BP156" s="338">
        <f t="shared" si="1028"/>
        <v>23495.593499999999</v>
      </c>
      <c r="BQ156" s="338">
        <f t="shared" si="1028"/>
        <v>1678.8225</v>
      </c>
      <c r="BR156" s="333">
        <f t="shared" si="999"/>
        <v>6.8019910345627724E-2</v>
      </c>
      <c r="BS156" s="337">
        <f t="shared" ref="BS156:BU158" si="1029">IF(COUNT(O156, AQ156)&lt;2, "", O156+AQ156)</f>
        <v>92025.90632949998</v>
      </c>
      <c r="BT156" s="338">
        <f t="shared" si="1029"/>
        <v>92025.90632949998</v>
      </c>
      <c r="BU156" s="338">
        <f t="shared" si="1029"/>
        <v>0</v>
      </c>
      <c r="BV156" s="333">
        <f t="shared" si="1001"/>
        <v>0</v>
      </c>
      <c r="BW156" s="337">
        <f t="shared" ref="BW156:BY158" si="1030">IF(COUNT(S156, AU156)&lt;2, "", S156+AU156)</f>
        <v>88427.718053500008</v>
      </c>
      <c r="BX156" s="338">
        <f t="shared" si="1030"/>
        <v>88427.718053500008</v>
      </c>
      <c r="BY156" s="338">
        <f t="shared" si="1030"/>
        <v>0</v>
      </c>
      <c r="BZ156" s="333">
        <f t="shared" si="1003"/>
        <v>0</v>
      </c>
      <c r="CA156" s="336">
        <f t="shared" ref="CA156:CC158" si="1031">IF(COUNT(BG156,BK156,BO156,BS156,BW156)&lt;5,"",SUM(BG156,BK156,BO156,BS156,BW156))</f>
        <v>1460187.8908830297</v>
      </c>
      <c r="CB156" s="175">
        <f t="shared" si="1031"/>
        <v>1363108.4268830239</v>
      </c>
      <c r="CC156" s="175">
        <f t="shared" si="1031"/>
        <v>91161.879499999573</v>
      </c>
      <c r="CD156" s="333">
        <f t="shared" si="1005"/>
        <v>6.2431609020446407E-2</v>
      </c>
    </row>
    <row r="157" spans="1:82">
      <c r="A157" s="379"/>
      <c r="B157" s="131" t="s">
        <v>18</v>
      </c>
      <c r="C157" s="150">
        <v>579117.68099998904</v>
      </c>
      <c r="D157" s="151">
        <v>561230.7729999841</v>
      </c>
      <c r="E157" s="151">
        <v>16603.99800000008</v>
      </c>
      <c r="F157" s="318">
        <f t="shared" si="980"/>
        <v>2.8671198522775537E-2</v>
      </c>
      <c r="G157" s="150">
        <v>64180.877999998636</v>
      </c>
      <c r="H157" s="151">
        <v>61097.91999999879</v>
      </c>
      <c r="I157" s="151">
        <v>2947.4989999999993</v>
      </c>
      <c r="J157" s="318">
        <f t="shared" si="981"/>
        <v>4.5924878123357271E-2</v>
      </c>
      <c r="K157" s="150">
        <v>27269.102999999999</v>
      </c>
      <c r="L157" s="151">
        <v>27849.4565</v>
      </c>
      <c r="M157" s="151">
        <v>121.1375</v>
      </c>
      <c r="N157" s="318">
        <f t="shared" si="982"/>
        <v>4.4422986704036431E-3</v>
      </c>
      <c r="O157" s="150">
        <v>40160.309278749985</v>
      </c>
      <c r="P157" s="151">
        <v>40160.309278749985</v>
      </c>
      <c r="Q157" s="151">
        <v>0</v>
      </c>
      <c r="R157" s="318">
        <f t="shared" si="983"/>
        <v>0</v>
      </c>
      <c r="S157" s="150">
        <v>59801.621815250022</v>
      </c>
      <c r="T157" s="151">
        <v>59801.621815250022</v>
      </c>
      <c r="U157" s="151">
        <v>0</v>
      </c>
      <c r="V157" s="318">
        <f t="shared" si="984"/>
        <v>0</v>
      </c>
      <c r="W157" s="321">
        <f t="shared" si="1024"/>
        <v>770529.59309398767</v>
      </c>
      <c r="X157" s="154">
        <f t="shared" si="1024"/>
        <v>750140.08059398283</v>
      </c>
      <c r="Y157" s="154">
        <f t="shared" si="1024"/>
        <v>19672.63450000008</v>
      </c>
      <c r="Z157" s="318">
        <f t="shared" si="986"/>
        <v>2.5531315962838627E-2</v>
      </c>
      <c r="AC157" s="379"/>
      <c r="AD157" s="131" t="s">
        <v>18</v>
      </c>
      <c r="AE157" s="150">
        <v>116730.0479999964</v>
      </c>
      <c r="AF157" s="151">
        <v>109413.61399999549</v>
      </c>
      <c r="AG157" s="151">
        <v>6393.4119999999784</v>
      </c>
      <c r="AH157" s="318">
        <f t="shared" si="987"/>
        <v>5.4770918966812861E-2</v>
      </c>
      <c r="AI157" s="150">
        <v>20810.360999999961</v>
      </c>
      <c r="AJ157" s="151">
        <v>20408.482999999997</v>
      </c>
      <c r="AK157" s="151">
        <v>370.18499999999972</v>
      </c>
      <c r="AL157" s="318">
        <f t="shared" si="988"/>
        <v>1.7788494875221071E-2</v>
      </c>
      <c r="AM157" s="150">
        <v>0</v>
      </c>
      <c r="AN157" s="151">
        <v>0</v>
      </c>
      <c r="AO157" s="151">
        <v>0</v>
      </c>
      <c r="AP157" s="318">
        <f t="shared" si="989"/>
        <v>0</v>
      </c>
      <c r="AQ157" s="150">
        <v>785.33185899999785</v>
      </c>
      <c r="AR157" s="151">
        <v>785.33185899999785</v>
      </c>
      <c r="AS157" s="151">
        <v>0</v>
      </c>
      <c r="AT157" s="318">
        <f t="shared" si="990"/>
        <v>0</v>
      </c>
      <c r="AU157" s="150">
        <v>32196.14633000001</v>
      </c>
      <c r="AV157" s="151">
        <v>32196.14633000001</v>
      </c>
      <c r="AW157" s="151">
        <v>0</v>
      </c>
      <c r="AX157" s="318">
        <f t="shared" si="991"/>
        <v>0</v>
      </c>
      <c r="AY157" s="321">
        <f t="shared" si="1025"/>
        <v>170521.88718899639</v>
      </c>
      <c r="AZ157" s="154">
        <f t="shared" si="1025"/>
        <v>162803.57518899548</v>
      </c>
      <c r="BA157" s="154">
        <f t="shared" si="1025"/>
        <v>6763.5969999999779</v>
      </c>
      <c r="BB157" s="318">
        <f t="shared" si="993"/>
        <v>3.9664098911265308E-2</v>
      </c>
      <c r="BE157" s="379"/>
      <c r="BF157" s="131" t="s">
        <v>18</v>
      </c>
      <c r="BG157" s="322">
        <f t="shared" si="1026"/>
        <v>695847.72899998538</v>
      </c>
      <c r="BH157" s="323">
        <f t="shared" si="1026"/>
        <v>670644.38699997962</v>
      </c>
      <c r="BI157" s="323">
        <f t="shared" si="1026"/>
        <v>22997.410000000058</v>
      </c>
      <c r="BJ157" s="318">
        <f t="shared" si="995"/>
        <v>3.3049486319442371E-2</v>
      </c>
      <c r="BK157" s="322">
        <f t="shared" si="1027"/>
        <v>84991.238999998604</v>
      </c>
      <c r="BL157" s="323">
        <f t="shared" si="1027"/>
        <v>81506.402999998783</v>
      </c>
      <c r="BM157" s="323">
        <f t="shared" si="1027"/>
        <v>3317.6839999999993</v>
      </c>
      <c r="BN157" s="318">
        <f t="shared" si="997"/>
        <v>3.9035599892831938E-2</v>
      </c>
      <c r="BO157" s="322">
        <f t="shared" si="1028"/>
        <v>27269.102999999999</v>
      </c>
      <c r="BP157" s="323">
        <f t="shared" si="1028"/>
        <v>27849.4565</v>
      </c>
      <c r="BQ157" s="323">
        <f t="shared" si="1028"/>
        <v>121.1375</v>
      </c>
      <c r="BR157" s="318">
        <f t="shared" si="999"/>
        <v>4.4422986704036431E-3</v>
      </c>
      <c r="BS157" s="322">
        <f t="shared" si="1029"/>
        <v>40945.641137749983</v>
      </c>
      <c r="BT157" s="323">
        <f t="shared" si="1029"/>
        <v>40945.641137749983</v>
      </c>
      <c r="BU157" s="323">
        <f t="shared" si="1029"/>
        <v>0</v>
      </c>
      <c r="BV157" s="318">
        <f t="shared" si="1001"/>
        <v>0</v>
      </c>
      <c r="BW157" s="322">
        <f t="shared" si="1030"/>
        <v>91997.76814525004</v>
      </c>
      <c r="BX157" s="323">
        <f t="shared" si="1030"/>
        <v>91997.76814525004</v>
      </c>
      <c r="BY157" s="323">
        <f t="shared" si="1030"/>
        <v>0</v>
      </c>
      <c r="BZ157" s="318">
        <f t="shared" si="1003"/>
        <v>0</v>
      </c>
      <c r="CA157" s="321">
        <f t="shared" si="1031"/>
        <v>941051.48028298409</v>
      </c>
      <c r="CB157" s="154">
        <f t="shared" si="1031"/>
        <v>912943.6557829784</v>
      </c>
      <c r="CC157" s="154">
        <f t="shared" si="1031"/>
        <v>26436.231500000056</v>
      </c>
      <c r="CD157" s="318">
        <f t="shared" si="1005"/>
        <v>2.8092226678236989E-2</v>
      </c>
    </row>
    <row r="158" spans="1:82">
      <c r="A158" s="379"/>
      <c r="B158" s="132" t="s">
        <v>19</v>
      </c>
      <c r="C158" s="157">
        <v>550251.51900000428</v>
      </c>
      <c r="D158" s="158">
        <v>531119.24199999997</v>
      </c>
      <c r="E158" s="158">
        <v>18124.932000000012</v>
      </c>
      <c r="F158" s="324">
        <f t="shared" si="980"/>
        <v>3.2939358410021713E-2</v>
      </c>
      <c r="G158" s="157">
        <v>72877.405999997733</v>
      </c>
      <c r="H158" s="158">
        <v>63051.058999997003</v>
      </c>
      <c r="I158" s="158">
        <v>9692.3490000000038</v>
      </c>
      <c r="J158" s="324">
        <f t="shared" si="981"/>
        <v>0.13299525232827725</v>
      </c>
      <c r="K158" s="157">
        <v>22298.27</v>
      </c>
      <c r="L158" s="158">
        <v>21997.5095</v>
      </c>
      <c r="M158" s="158">
        <v>334.12849999999997</v>
      </c>
      <c r="N158" s="324">
        <f t="shared" si="982"/>
        <v>1.4984503282093184E-2</v>
      </c>
      <c r="O158" s="157">
        <v>7292.0881179999978</v>
      </c>
      <c r="P158" s="158">
        <v>7292.0881179999978</v>
      </c>
      <c r="Q158" s="158">
        <v>0</v>
      </c>
      <c r="R158" s="324">
        <f t="shared" si="983"/>
        <v>0</v>
      </c>
      <c r="S158" s="157">
        <v>51036.92799575004</v>
      </c>
      <c r="T158" s="158">
        <v>51036.92799575004</v>
      </c>
      <c r="U158" s="158">
        <v>0</v>
      </c>
      <c r="V158" s="324">
        <f t="shared" si="984"/>
        <v>0</v>
      </c>
      <c r="W158" s="327">
        <f t="shared" si="1024"/>
        <v>703756.2111137521</v>
      </c>
      <c r="X158" s="161">
        <f t="shared" si="1024"/>
        <v>674496.82661374705</v>
      </c>
      <c r="Y158" s="161">
        <f t="shared" si="1024"/>
        <v>28151.409500000016</v>
      </c>
      <c r="Z158" s="324">
        <f t="shared" si="986"/>
        <v>4.0001649797801561E-2</v>
      </c>
      <c r="AC158" s="379"/>
      <c r="AD158" s="132" t="s">
        <v>19</v>
      </c>
      <c r="AE158" s="157">
        <v>112389.88199999883</v>
      </c>
      <c r="AF158" s="158">
        <v>106033.38299999903</v>
      </c>
      <c r="AG158" s="158">
        <v>5802.7600000000339</v>
      </c>
      <c r="AH158" s="324">
        <f t="shared" si="987"/>
        <v>5.1630626322751137E-2</v>
      </c>
      <c r="AI158" s="157">
        <v>21572.951000000034</v>
      </c>
      <c r="AJ158" s="158">
        <v>21189.162000000058</v>
      </c>
      <c r="AK158" s="158">
        <v>309.62099999999992</v>
      </c>
      <c r="AL158" s="324">
        <f t="shared" si="988"/>
        <v>1.4352278462042557E-2</v>
      </c>
      <c r="AM158" s="157">
        <v>0</v>
      </c>
      <c r="AN158" s="158">
        <v>0</v>
      </c>
      <c r="AO158" s="158">
        <v>0</v>
      </c>
      <c r="AP158" s="324">
        <f t="shared" si="989"/>
        <v>0</v>
      </c>
      <c r="AQ158" s="157">
        <v>285.32257700000031</v>
      </c>
      <c r="AR158" s="158">
        <v>285.32257700000031</v>
      </c>
      <c r="AS158" s="158">
        <v>0</v>
      </c>
      <c r="AT158" s="324">
        <f t="shared" si="990"/>
        <v>0</v>
      </c>
      <c r="AU158" s="157">
        <v>29720.318423000004</v>
      </c>
      <c r="AV158" s="158">
        <v>29720.318423000004</v>
      </c>
      <c r="AW158" s="158">
        <v>0</v>
      </c>
      <c r="AX158" s="324">
        <f t="shared" si="991"/>
        <v>0</v>
      </c>
      <c r="AY158" s="327">
        <f t="shared" si="1025"/>
        <v>163968.47399999888</v>
      </c>
      <c r="AZ158" s="161">
        <f t="shared" si="1025"/>
        <v>157228.18599999908</v>
      </c>
      <c r="BA158" s="161">
        <f t="shared" si="1025"/>
        <v>6112.381000000034</v>
      </c>
      <c r="BB158" s="324">
        <f t="shared" si="993"/>
        <v>3.7277781825304272E-2</v>
      </c>
      <c r="BE158" s="379"/>
      <c r="BF158" s="132" t="s">
        <v>19</v>
      </c>
      <c r="BG158" s="328">
        <f t="shared" si="1026"/>
        <v>662641.4010000031</v>
      </c>
      <c r="BH158" s="329">
        <f t="shared" si="1026"/>
        <v>637152.62499999895</v>
      </c>
      <c r="BI158" s="329">
        <f t="shared" si="1026"/>
        <v>23927.692000000046</v>
      </c>
      <c r="BJ158" s="324">
        <f t="shared" si="995"/>
        <v>3.6109563881596245E-2</v>
      </c>
      <c r="BK158" s="328">
        <f t="shared" si="1027"/>
        <v>94450.356999997763</v>
      </c>
      <c r="BL158" s="329">
        <f t="shared" si="1027"/>
        <v>84240.220999997066</v>
      </c>
      <c r="BM158" s="329">
        <f t="shared" si="1027"/>
        <v>10001.970000000003</v>
      </c>
      <c r="BN158" s="324">
        <f t="shared" si="997"/>
        <v>0.105896582264906</v>
      </c>
      <c r="BO158" s="328">
        <f t="shared" si="1028"/>
        <v>22298.27</v>
      </c>
      <c r="BP158" s="329">
        <f t="shared" si="1028"/>
        <v>21997.5095</v>
      </c>
      <c r="BQ158" s="329">
        <f t="shared" si="1028"/>
        <v>334.12849999999997</v>
      </c>
      <c r="BR158" s="324">
        <f t="shared" si="999"/>
        <v>1.4984503282093184E-2</v>
      </c>
      <c r="BS158" s="328">
        <f t="shared" si="1029"/>
        <v>7577.4106949999978</v>
      </c>
      <c r="BT158" s="329">
        <f t="shared" si="1029"/>
        <v>7577.4106949999978</v>
      </c>
      <c r="BU158" s="329">
        <f t="shared" si="1029"/>
        <v>0</v>
      </c>
      <c r="BV158" s="324">
        <f t="shared" si="1001"/>
        <v>0</v>
      </c>
      <c r="BW158" s="328">
        <f t="shared" si="1030"/>
        <v>80757.246418750045</v>
      </c>
      <c r="BX158" s="329">
        <f t="shared" si="1030"/>
        <v>80757.246418750045</v>
      </c>
      <c r="BY158" s="329">
        <f t="shared" si="1030"/>
        <v>0</v>
      </c>
      <c r="BZ158" s="324">
        <f t="shared" si="1003"/>
        <v>0</v>
      </c>
      <c r="CA158" s="327">
        <f t="shared" si="1031"/>
        <v>867724.68511375086</v>
      </c>
      <c r="CB158" s="161">
        <f t="shared" si="1031"/>
        <v>831725.0126137461</v>
      </c>
      <c r="CC158" s="161">
        <f t="shared" si="1031"/>
        <v>34263.790500000046</v>
      </c>
      <c r="CD158" s="324">
        <f t="shared" si="1005"/>
        <v>3.9486937605685807E-2</v>
      </c>
    </row>
    <row r="159" spans="1:82" ht="15">
      <c r="A159" s="379"/>
      <c r="B159" s="133" t="s">
        <v>20</v>
      </c>
      <c r="C159" s="330">
        <f t="shared" ref="C159:E159" si="1032">IF(COUNT(C156:C158)=0,"",SUM(C156:C158))</f>
        <v>2114937.8760000234</v>
      </c>
      <c r="D159" s="168">
        <f t="shared" si="1032"/>
        <v>2014789.97000001</v>
      </c>
      <c r="E159" s="168">
        <f t="shared" si="1032"/>
        <v>93630.800999999541</v>
      </c>
      <c r="F159" s="331">
        <f t="shared" si="980"/>
        <v>4.4271182649148651E-2</v>
      </c>
      <c r="G159" s="330">
        <f t="shared" ref="G159:I159" si="1033">IF(COUNT(G156:G158)=0,"",SUM(G156:G158))</f>
        <v>169340.90599999658</v>
      </c>
      <c r="H159" s="168">
        <f t="shared" si="1033"/>
        <v>156386.18699999599</v>
      </c>
      <c r="I159" s="168">
        <f t="shared" si="1033"/>
        <v>12682.298000000003</v>
      </c>
      <c r="J159" s="331">
        <f t="shared" si="981"/>
        <v>7.4892111419318008E-2</v>
      </c>
      <c r="K159" s="330">
        <f t="shared" ref="K159:M159" si="1034">IF(COUNT(K156:K158)=0,"",SUM(K156:K158))</f>
        <v>74248.712499999994</v>
      </c>
      <c r="L159" s="168">
        <f t="shared" si="1034"/>
        <v>73342.559500000003</v>
      </c>
      <c r="M159" s="168">
        <f t="shared" si="1034"/>
        <v>2134.0884999999998</v>
      </c>
      <c r="N159" s="331">
        <f t="shared" si="982"/>
        <v>2.8742431055622682E-2</v>
      </c>
      <c r="O159" s="330">
        <f t="shared" ref="O159:Q159" si="1035">IF(COUNT(O156:O158)=0,"",SUM(O156:O158))</f>
        <v>138110.47230024994</v>
      </c>
      <c r="P159" s="168">
        <f t="shared" si="1035"/>
        <v>138110.47230024994</v>
      </c>
      <c r="Q159" s="168">
        <f t="shared" si="1035"/>
        <v>0</v>
      </c>
      <c r="R159" s="331">
        <f t="shared" si="983"/>
        <v>0</v>
      </c>
      <c r="S159" s="330">
        <f t="shared" ref="S159:U159" si="1036">IF(COUNT(S156:S158)=0,"",SUM(S156:S158))</f>
        <v>169505.14220650005</v>
      </c>
      <c r="T159" s="168">
        <f t="shared" si="1036"/>
        <v>169505.14220650005</v>
      </c>
      <c r="U159" s="168">
        <f t="shared" si="1036"/>
        <v>0</v>
      </c>
      <c r="V159" s="331">
        <f t="shared" si="984"/>
        <v>0</v>
      </c>
      <c r="W159" s="332">
        <f t="shared" ref="W159:Y159" si="1037">IF(COUNT(W156:W158)=0,"",SUM(W156:W158))</f>
        <v>2666143.10900677</v>
      </c>
      <c r="X159" s="167">
        <f t="shared" si="1037"/>
        <v>2552134.3310067561</v>
      </c>
      <c r="Y159" s="167">
        <f t="shared" si="1037"/>
        <v>108447.18749999953</v>
      </c>
      <c r="Z159" s="331">
        <f t="shared" si="986"/>
        <v>4.0675681336700582E-2</v>
      </c>
      <c r="AC159" s="379"/>
      <c r="AD159" s="133" t="s">
        <v>20</v>
      </c>
      <c r="AE159" s="330">
        <f t="shared" ref="AE159:AG159" si="1038">IF(COUNT(AE156:AE158)=0,"",SUM(AE156:AE158))</f>
        <v>452458.16199999407</v>
      </c>
      <c r="AF159" s="168">
        <f t="shared" si="1038"/>
        <v>407552.38699999225</v>
      </c>
      <c r="AG159" s="168">
        <f t="shared" si="1038"/>
        <v>41447.591000000153</v>
      </c>
      <c r="AH159" s="331">
        <f t="shared" si="987"/>
        <v>9.1605355988695139E-2</v>
      </c>
      <c r="AI159" s="330">
        <f t="shared" ref="AI159:AK159" si="1039">IF(COUNT(AI156:AI158)=0,"",SUM(AI156:AI158))</f>
        <v>56246.709000000221</v>
      </c>
      <c r="AJ159" s="168">
        <f t="shared" si="1039"/>
        <v>53974.301000000254</v>
      </c>
      <c r="AK159" s="168">
        <f t="shared" si="1039"/>
        <v>1967.1229999999985</v>
      </c>
      <c r="AL159" s="331">
        <f t="shared" si="988"/>
        <v>3.4973121716329943E-2</v>
      </c>
      <c r="AM159" s="330">
        <f t="shared" ref="AM159:AO159" si="1040">IF(COUNT(AM156:AM158)=0,"",SUM(AM156:AM158))</f>
        <v>0</v>
      </c>
      <c r="AN159" s="168">
        <f t="shared" si="1040"/>
        <v>0</v>
      </c>
      <c r="AO159" s="168">
        <f t="shared" si="1040"/>
        <v>0</v>
      </c>
      <c r="AP159" s="331">
        <f t="shared" si="989"/>
        <v>0</v>
      </c>
      <c r="AQ159" s="330">
        <f t="shared" ref="AQ159:AS159" si="1041">IF(COUNT(AQ156:AQ158)=0,"",SUM(AQ156:AQ158))</f>
        <v>2438.4858619999954</v>
      </c>
      <c r="AR159" s="168">
        <f t="shared" si="1041"/>
        <v>2438.4858619999954</v>
      </c>
      <c r="AS159" s="168">
        <f t="shared" si="1041"/>
        <v>0</v>
      </c>
      <c r="AT159" s="331">
        <f t="shared" si="990"/>
        <v>0</v>
      </c>
      <c r="AU159" s="330">
        <f t="shared" ref="AU159:AW159" si="1042">IF(COUNT(AU156:AU158)=0,"",SUM(AU156:AU158))</f>
        <v>91677.590411000027</v>
      </c>
      <c r="AV159" s="168">
        <f t="shared" si="1042"/>
        <v>91677.590411000027</v>
      </c>
      <c r="AW159" s="168">
        <f t="shared" si="1042"/>
        <v>0</v>
      </c>
      <c r="AX159" s="331">
        <f t="shared" si="991"/>
        <v>0</v>
      </c>
      <c r="AY159" s="332">
        <f t="shared" ref="AY159:BA159" si="1043">IF(COUNT(AY156:AY158)=0,"",SUM(AY156:AY158))</f>
        <v>602820.94727299432</v>
      </c>
      <c r="AZ159" s="167">
        <f t="shared" si="1043"/>
        <v>555642.7642729925</v>
      </c>
      <c r="BA159" s="167">
        <f t="shared" si="1043"/>
        <v>43414.714000000153</v>
      </c>
      <c r="BB159" s="331">
        <f t="shared" si="993"/>
        <v>7.2019252476870729E-2</v>
      </c>
      <c r="BE159" s="379"/>
      <c r="BF159" s="133" t="s">
        <v>20</v>
      </c>
      <c r="BG159" s="330">
        <f t="shared" ref="BG159:BI159" si="1044">IF(COUNT(BG156:BG158)=0,"",SUM(BG156:BG158))</f>
        <v>2567396.0380000174</v>
      </c>
      <c r="BH159" s="168">
        <f t="shared" si="1044"/>
        <v>2422342.3570000022</v>
      </c>
      <c r="BI159" s="168">
        <f t="shared" si="1044"/>
        <v>135078.3919999997</v>
      </c>
      <c r="BJ159" s="331">
        <f t="shared" si="995"/>
        <v>5.2612993866433158E-2</v>
      </c>
      <c r="BK159" s="330">
        <f t="shared" ref="BK159:BM159" si="1045">IF(COUNT(BK156:BK158)=0,"",SUM(BK156:BK158))</f>
        <v>225587.61499999679</v>
      </c>
      <c r="BL159" s="168">
        <f t="shared" si="1045"/>
        <v>210360.48799999623</v>
      </c>
      <c r="BM159" s="168">
        <f t="shared" si="1045"/>
        <v>14649.421000000002</v>
      </c>
      <c r="BN159" s="331">
        <f t="shared" si="997"/>
        <v>6.4938941794301125E-2</v>
      </c>
      <c r="BO159" s="330">
        <f t="shared" ref="BO159:BQ159" si="1046">IF(COUNT(BO156:BO158)=0,"",SUM(BO156:BO158))</f>
        <v>74248.712499999994</v>
      </c>
      <c r="BP159" s="168">
        <f t="shared" si="1046"/>
        <v>73342.559500000003</v>
      </c>
      <c r="BQ159" s="168">
        <f t="shared" si="1046"/>
        <v>2134.0884999999998</v>
      </c>
      <c r="BR159" s="331">
        <f t="shared" si="999"/>
        <v>2.8742431055622682E-2</v>
      </c>
      <c r="BS159" s="330">
        <f t="shared" ref="BS159:BU159" si="1047">IF(COUNT(BS156:BS158)=0,"",SUM(BS156:BS158))</f>
        <v>140548.95816224997</v>
      </c>
      <c r="BT159" s="168">
        <f t="shared" si="1047"/>
        <v>140548.95816224997</v>
      </c>
      <c r="BU159" s="168">
        <f t="shared" si="1047"/>
        <v>0</v>
      </c>
      <c r="BV159" s="331">
        <f t="shared" si="1001"/>
        <v>0</v>
      </c>
      <c r="BW159" s="330">
        <f t="shared" ref="BW159:BY159" si="1048">IF(COUNT(BW156:BW158)=0,"",SUM(BW156:BW158))</f>
        <v>261182.73261750006</v>
      </c>
      <c r="BX159" s="168">
        <f t="shared" si="1048"/>
        <v>261182.73261750006</v>
      </c>
      <c r="BY159" s="168">
        <f t="shared" si="1048"/>
        <v>0</v>
      </c>
      <c r="BZ159" s="331">
        <f t="shared" si="1003"/>
        <v>0</v>
      </c>
      <c r="CA159" s="332">
        <f t="shared" ref="CA159:CC159" si="1049">IF(COUNT(CA156:CA158)=0,"",SUM(CA156:CA158))</f>
        <v>3268964.0562797645</v>
      </c>
      <c r="CB159" s="167">
        <f t="shared" si="1049"/>
        <v>3107777.0952797486</v>
      </c>
      <c r="CC159" s="167">
        <f t="shared" si="1049"/>
        <v>151861.90149999969</v>
      </c>
      <c r="CD159" s="331">
        <f t="shared" si="1005"/>
        <v>4.6455665735531428E-2</v>
      </c>
    </row>
    <row r="160" spans="1:82">
      <c r="A160" s="379"/>
      <c r="B160" s="130" t="s">
        <v>21</v>
      </c>
      <c r="C160" s="171">
        <v>973189.47100004798</v>
      </c>
      <c r="D160" s="172">
        <v>855936.72100001201</v>
      </c>
      <c r="E160" s="172">
        <v>111991.015999999</v>
      </c>
      <c r="F160" s="333">
        <f t="shared" si="980"/>
        <v>0.11507627172015868</v>
      </c>
      <c r="G160" s="171">
        <v>64849.17999999824</v>
      </c>
      <c r="H160" s="172">
        <v>58002.643999999185</v>
      </c>
      <c r="I160" s="172">
        <v>6786.0540000000092</v>
      </c>
      <c r="J160" s="333">
        <f t="shared" si="981"/>
        <v>0.10464363620326723</v>
      </c>
      <c r="K160" s="171">
        <v>19193.181</v>
      </c>
      <c r="L160" s="172">
        <v>18619.68</v>
      </c>
      <c r="M160" s="172">
        <v>831.89549999999997</v>
      </c>
      <c r="N160" s="333">
        <f t="shared" si="982"/>
        <v>4.3343284263301633E-2</v>
      </c>
      <c r="O160" s="171">
        <v>59902.575153499951</v>
      </c>
      <c r="P160" s="172">
        <v>59902.575153499951</v>
      </c>
      <c r="Q160" s="172">
        <v>0</v>
      </c>
      <c r="R160" s="333">
        <f t="shared" si="983"/>
        <v>0</v>
      </c>
      <c r="S160" s="171">
        <v>14046.6960275</v>
      </c>
      <c r="T160" s="172">
        <v>14046.6960275</v>
      </c>
      <c r="U160" s="172">
        <v>0</v>
      </c>
      <c r="V160" s="333">
        <f t="shared" si="984"/>
        <v>0</v>
      </c>
      <c r="W160" s="336">
        <f t="shared" ref="W160:Y162" si="1050">IF(COUNT(C160,G160,K160,O160,S160)&lt;5,"",SUM(C160,G160,K160,O160,S160))</f>
        <v>1131181.1031810462</v>
      </c>
      <c r="X160" s="175">
        <f t="shared" si="1050"/>
        <v>1006508.3161810111</v>
      </c>
      <c r="Y160" s="175">
        <f t="shared" si="1050"/>
        <v>119608.965499999</v>
      </c>
      <c r="Z160" s="333">
        <f t="shared" si="986"/>
        <v>0.10573812200684855</v>
      </c>
      <c r="AC160" s="379"/>
      <c r="AD160" s="130" t="s">
        <v>21</v>
      </c>
      <c r="AE160" s="171">
        <v>201583.85099999426</v>
      </c>
      <c r="AF160" s="172">
        <v>141418.08699999898</v>
      </c>
      <c r="AG160" s="172">
        <v>56914.767999999414</v>
      </c>
      <c r="AH160" s="333">
        <f t="shared" si="987"/>
        <v>0.28233793390523648</v>
      </c>
      <c r="AI160" s="171">
        <v>16689.094000000041</v>
      </c>
      <c r="AJ160" s="172">
        <v>14212.251000000078</v>
      </c>
      <c r="AK160" s="172">
        <v>2417.706000000001</v>
      </c>
      <c r="AL160" s="333">
        <f t="shared" si="988"/>
        <v>0.14486742060413796</v>
      </c>
      <c r="AM160" s="171">
        <v>0</v>
      </c>
      <c r="AN160" s="172">
        <v>0</v>
      </c>
      <c r="AO160" s="172">
        <v>0</v>
      </c>
      <c r="AP160" s="333">
        <f t="shared" si="989"/>
        <v>0</v>
      </c>
      <c r="AQ160" s="171">
        <v>924.86191400000064</v>
      </c>
      <c r="AR160" s="172">
        <v>924.86191400000064</v>
      </c>
      <c r="AS160" s="172">
        <v>0</v>
      </c>
      <c r="AT160" s="333">
        <f t="shared" si="990"/>
        <v>0</v>
      </c>
      <c r="AU160" s="171">
        <v>33438.309348000032</v>
      </c>
      <c r="AV160" s="172">
        <v>33438.309348000032</v>
      </c>
      <c r="AW160" s="172">
        <v>0</v>
      </c>
      <c r="AX160" s="333">
        <f t="shared" si="991"/>
        <v>0</v>
      </c>
      <c r="AY160" s="336">
        <f t="shared" ref="AY160:BA162" si="1051">IF(COUNT(AE160,AI160,AM160,AQ160,AU160)&lt;5,"",SUM(AE160,AI160,AM160,AQ160,AU160))</f>
        <v>252636.11626199435</v>
      </c>
      <c r="AZ160" s="175">
        <f t="shared" si="1051"/>
        <v>189993.5092619991</v>
      </c>
      <c r="BA160" s="175">
        <f t="shared" si="1051"/>
        <v>59332.473999999413</v>
      </c>
      <c r="BB160" s="333">
        <f t="shared" si="993"/>
        <v>0.23485349156677632</v>
      </c>
      <c r="BE160" s="379"/>
      <c r="BF160" s="130" t="s">
        <v>21</v>
      </c>
      <c r="BG160" s="337">
        <f t="shared" ref="BG160:BI162" si="1052">IF(COUNT(C160, AE160)&lt;2, "", C160+AE160)</f>
        <v>1174773.3220000423</v>
      </c>
      <c r="BH160" s="338">
        <f t="shared" si="1052"/>
        <v>997354.80800001102</v>
      </c>
      <c r="BI160" s="338">
        <f t="shared" si="1052"/>
        <v>168905.78399999841</v>
      </c>
      <c r="BJ160" s="333">
        <f t="shared" si="995"/>
        <v>0.14377734056169889</v>
      </c>
      <c r="BK160" s="337">
        <f t="shared" ref="BK160:BM162" si="1053">IF(COUNT(G160, AI160)&lt;2, "", G160+AI160)</f>
        <v>81538.273999998288</v>
      </c>
      <c r="BL160" s="338">
        <f t="shared" si="1053"/>
        <v>72214.894999999262</v>
      </c>
      <c r="BM160" s="338">
        <f t="shared" si="1053"/>
        <v>9203.7600000000093</v>
      </c>
      <c r="BN160" s="333">
        <f t="shared" si="997"/>
        <v>0.1128765615028864</v>
      </c>
      <c r="BO160" s="337">
        <f t="shared" ref="BO160:BQ162" si="1054">IF(COUNT(K160, AM160)&lt;2, "", K160+AM160)</f>
        <v>19193.181</v>
      </c>
      <c r="BP160" s="338">
        <f t="shared" si="1054"/>
        <v>18619.68</v>
      </c>
      <c r="BQ160" s="338">
        <f t="shared" si="1054"/>
        <v>831.89549999999997</v>
      </c>
      <c r="BR160" s="333">
        <f t="shared" si="999"/>
        <v>4.3343284263301633E-2</v>
      </c>
      <c r="BS160" s="337">
        <f t="shared" ref="BS160:BU162" si="1055">IF(COUNT(O160, AQ160)&lt;2, "", O160+AQ160)</f>
        <v>60827.437067499952</v>
      </c>
      <c r="BT160" s="338">
        <f t="shared" si="1055"/>
        <v>60827.437067499952</v>
      </c>
      <c r="BU160" s="338">
        <f t="shared" si="1055"/>
        <v>0</v>
      </c>
      <c r="BV160" s="333">
        <f t="shared" si="1001"/>
        <v>0</v>
      </c>
      <c r="BW160" s="337">
        <f t="shared" ref="BW160:BY162" si="1056">IF(COUNT(S160, AU160)&lt;2, "", S160+AU160)</f>
        <v>47485.005375500034</v>
      </c>
      <c r="BX160" s="338">
        <f t="shared" si="1056"/>
        <v>47485.005375500034</v>
      </c>
      <c r="BY160" s="338">
        <f t="shared" si="1056"/>
        <v>0</v>
      </c>
      <c r="BZ160" s="333">
        <f t="shared" si="1003"/>
        <v>0</v>
      </c>
      <c r="CA160" s="336">
        <f t="shared" ref="CA160:CC162" si="1057">IF(COUNT(BG160,BK160,BO160,BS160,BW160)&lt;5,"",SUM(BG160,BK160,BO160,BS160,BW160))</f>
        <v>1383817.2194430407</v>
      </c>
      <c r="CB160" s="175">
        <f t="shared" si="1057"/>
        <v>1196501.8254430101</v>
      </c>
      <c r="CC160" s="175">
        <f t="shared" si="1057"/>
        <v>178941.43949999844</v>
      </c>
      <c r="CD160" s="333">
        <f t="shared" si="1005"/>
        <v>0.12931002518672144</v>
      </c>
    </row>
    <row r="161" spans="1:82">
      <c r="A161" s="379"/>
      <c r="B161" s="131" t="s">
        <v>22</v>
      </c>
      <c r="C161" s="150">
        <v>948032.37200001033</v>
      </c>
      <c r="D161" s="151">
        <v>869855.56099998613</v>
      </c>
      <c r="E161" s="151">
        <v>73064.705999999613</v>
      </c>
      <c r="F161" s="318">
        <f t="shared" si="980"/>
        <v>7.7069842927261156E-2</v>
      </c>
      <c r="G161" s="150">
        <v>63273.13499999843</v>
      </c>
      <c r="H161" s="151">
        <v>55495.54299999879</v>
      </c>
      <c r="I161" s="151">
        <v>7396.8889999999938</v>
      </c>
      <c r="J161" s="318">
        <f t="shared" si="981"/>
        <v>0.116904101559061</v>
      </c>
      <c r="K161" s="150">
        <v>29164.035</v>
      </c>
      <c r="L161" s="151">
        <v>28509.4035</v>
      </c>
      <c r="M161" s="151">
        <v>554.64649999999995</v>
      </c>
      <c r="N161" s="318">
        <f t="shared" si="982"/>
        <v>1.9018167410648081E-2</v>
      </c>
      <c r="O161" s="150">
        <v>89002.543789999661</v>
      </c>
      <c r="P161" s="151">
        <v>89002.543789999661</v>
      </c>
      <c r="Q161" s="151">
        <v>0</v>
      </c>
      <c r="R161" s="318">
        <f t="shared" si="983"/>
        <v>0</v>
      </c>
      <c r="S161" s="150">
        <v>13426.87577424996</v>
      </c>
      <c r="T161" s="151">
        <v>13426.87577424996</v>
      </c>
      <c r="U161" s="151">
        <v>0</v>
      </c>
      <c r="V161" s="318">
        <f t="shared" si="984"/>
        <v>0</v>
      </c>
      <c r="W161" s="321">
        <f t="shared" si="1050"/>
        <v>1142898.9615642582</v>
      </c>
      <c r="X161" s="154">
        <f t="shared" si="1050"/>
        <v>1056289.9270642346</v>
      </c>
      <c r="Y161" s="154">
        <f t="shared" si="1050"/>
        <v>81016.241499999611</v>
      </c>
      <c r="Z161" s="318">
        <f t="shared" si="986"/>
        <v>7.0886617474141933E-2</v>
      </c>
      <c r="AC161" s="379"/>
      <c r="AD161" s="131" t="s">
        <v>22</v>
      </c>
      <c r="AE161" s="150">
        <v>221467.85900000023</v>
      </c>
      <c r="AF161" s="151">
        <v>175666.30999999892</v>
      </c>
      <c r="AG161" s="151">
        <v>43231.784999999581</v>
      </c>
      <c r="AH161" s="318">
        <f t="shared" si="987"/>
        <v>0.19520568445103151</v>
      </c>
      <c r="AI161" s="150">
        <v>15683.722999999987</v>
      </c>
      <c r="AJ161" s="151">
        <v>13946.109000000057</v>
      </c>
      <c r="AK161" s="151">
        <v>1643.3019999999963</v>
      </c>
      <c r="AL161" s="318">
        <f t="shared" si="988"/>
        <v>0.10477754548457643</v>
      </c>
      <c r="AM161" s="150">
        <v>0</v>
      </c>
      <c r="AN161" s="151">
        <v>0</v>
      </c>
      <c r="AO161" s="151">
        <v>0</v>
      </c>
      <c r="AP161" s="318">
        <f t="shared" si="989"/>
        <v>0</v>
      </c>
      <c r="AQ161" s="150">
        <v>1075.5897279999983</v>
      </c>
      <c r="AR161" s="151">
        <v>1075.5897279999983</v>
      </c>
      <c r="AS161" s="151">
        <v>0</v>
      </c>
      <c r="AT161" s="318">
        <f t="shared" si="990"/>
        <v>0</v>
      </c>
      <c r="AU161" s="150">
        <v>33038.754780999996</v>
      </c>
      <c r="AV161" s="151">
        <v>33038.754780999996</v>
      </c>
      <c r="AW161" s="151">
        <v>0</v>
      </c>
      <c r="AX161" s="318">
        <f t="shared" si="991"/>
        <v>0</v>
      </c>
      <c r="AY161" s="321">
        <f t="shared" si="1051"/>
        <v>271265.92650900024</v>
      </c>
      <c r="AZ161" s="154">
        <f t="shared" si="1051"/>
        <v>223726.76350899896</v>
      </c>
      <c r="BA161" s="154">
        <f t="shared" si="1051"/>
        <v>44875.086999999578</v>
      </c>
      <c r="BB161" s="318">
        <f t="shared" si="993"/>
        <v>0.16542839558771744</v>
      </c>
      <c r="BE161" s="379"/>
      <c r="BF161" s="131" t="s">
        <v>22</v>
      </c>
      <c r="BG161" s="322">
        <f t="shared" si="1052"/>
        <v>1169500.2310000106</v>
      </c>
      <c r="BH161" s="323">
        <f t="shared" si="1052"/>
        <v>1045521.870999985</v>
      </c>
      <c r="BI161" s="323">
        <f t="shared" si="1052"/>
        <v>116296.49099999919</v>
      </c>
      <c r="BJ161" s="318">
        <f t="shared" si="995"/>
        <v>9.9441186856848204E-2</v>
      </c>
      <c r="BK161" s="322">
        <f t="shared" si="1053"/>
        <v>78956.857999998421</v>
      </c>
      <c r="BL161" s="323">
        <f t="shared" si="1053"/>
        <v>69441.651999998852</v>
      </c>
      <c r="BM161" s="323">
        <f t="shared" si="1053"/>
        <v>9040.1909999999898</v>
      </c>
      <c r="BN161" s="318">
        <f t="shared" si="997"/>
        <v>0.11449532350945589</v>
      </c>
      <c r="BO161" s="322">
        <f t="shared" si="1054"/>
        <v>29164.035</v>
      </c>
      <c r="BP161" s="323">
        <f t="shared" si="1054"/>
        <v>28509.4035</v>
      </c>
      <c r="BQ161" s="323">
        <f t="shared" si="1054"/>
        <v>554.64649999999995</v>
      </c>
      <c r="BR161" s="318">
        <f t="shared" si="999"/>
        <v>1.9018167410648081E-2</v>
      </c>
      <c r="BS161" s="322">
        <f t="shared" si="1055"/>
        <v>90078.133517999653</v>
      </c>
      <c r="BT161" s="323">
        <f t="shared" si="1055"/>
        <v>90078.133517999653</v>
      </c>
      <c r="BU161" s="323">
        <f t="shared" si="1055"/>
        <v>0</v>
      </c>
      <c r="BV161" s="318">
        <f t="shared" si="1001"/>
        <v>0</v>
      </c>
      <c r="BW161" s="322">
        <f t="shared" si="1056"/>
        <v>46465.630555249954</v>
      </c>
      <c r="BX161" s="323">
        <f t="shared" si="1056"/>
        <v>46465.630555249954</v>
      </c>
      <c r="BY161" s="323">
        <f t="shared" si="1056"/>
        <v>0</v>
      </c>
      <c r="BZ161" s="318">
        <f t="shared" si="1003"/>
        <v>0</v>
      </c>
      <c r="CA161" s="321">
        <f t="shared" si="1057"/>
        <v>1414164.8880732586</v>
      </c>
      <c r="CB161" s="154">
        <f t="shared" si="1057"/>
        <v>1280016.6905732336</v>
      </c>
      <c r="CC161" s="154">
        <f t="shared" si="1057"/>
        <v>125891.32849999919</v>
      </c>
      <c r="CD161" s="318">
        <f t="shared" si="1005"/>
        <v>8.9021676016522333E-2</v>
      </c>
    </row>
    <row r="162" spans="1:82">
      <c r="A162" s="379"/>
      <c r="B162" s="132" t="s">
        <v>23</v>
      </c>
      <c r="C162" s="157">
        <v>953040.57100000477</v>
      </c>
      <c r="D162" s="158">
        <v>841538.33800000069</v>
      </c>
      <c r="E162" s="158">
        <v>106121.5099999988</v>
      </c>
      <c r="F162" s="324">
        <f t="shared" si="980"/>
        <v>0.1113504642185881</v>
      </c>
      <c r="G162" s="157">
        <v>48520.458999999144</v>
      </c>
      <c r="H162" s="158">
        <v>40573.013999999617</v>
      </c>
      <c r="I162" s="158">
        <v>7253.3700000000035</v>
      </c>
      <c r="J162" s="324">
        <f t="shared" si="981"/>
        <v>0.1494909600917034</v>
      </c>
      <c r="K162" s="157">
        <v>27532.772499999999</v>
      </c>
      <c r="L162" s="158">
        <v>26356.781500000001</v>
      </c>
      <c r="M162" s="158">
        <v>938.67650000000003</v>
      </c>
      <c r="N162" s="324">
        <f t="shared" si="982"/>
        <v>3.4093061278154972E-2</v>
      </c>
      <c r="O162" s="157"/>
      <c r="P162" s="158"/>
      <c r="Q162" s="158"/>
      <c r="R162" s="324" t="str">
        <f t="shared" si="983"/>
        <v/>
      </c>
      <c r="S162" s="157"/>
      <c r="T162" s="158"/>
      <c r="U162" s="158"/>
      <c r="V162" s="324" t="str">
        <f t="shared" si="984"/>
        <v/>
      </c>
      <c r="W162" s="327" t="str">
        <f t="shared" si="1050"/>
        <v/>
      </c>
      <c r="X162" s="161" t="str">
        <f t="shared" si="1050"/>
        <v/>
      </c>
      <c r="Y162" s="161" t="str">
        <f t="shared" si="1050"/>
        <v/>
      </c>
      <c r="Z162" s="324" t="str">
        <f t="shared" si="986"/>
        <v/>
      </c>
      <c r="AC162" s="379"/>
      <c r="AD162" s="132" t="s">
        <v>23</v>
      </c>
      <c r="AE162" s="157">
        <v>216991.05599999285</v>
      </c>
      <c r="AF162" s="158">
        <v>159373.96100000129</v>
      </c>
      <c r="AG162" s="158">
        <v>55138.658999999476</v>
      </c>
      <c r="AH162" s="324">
        <f t="shared" si="987"/>
        <v>0.2541056761344177</v>
      </c>
      <c r="AI162" s="157">
        <v>12306.027000000206</v>
      </c>
      <c r="AJ162" s="158">
        <v>10569.859999999973</v>
      </c>
      <c r="AK162" s="158">
        <v>1685.7699999999977</v>
      </c>
      <c r="AL162" s="324">
        <f t="shared" si="988"/>
        <v>0.13698734774431826</v>
      </c>
      <c r="AM162" s="157">
        <v>0</v>
      </c>
      <c r="AN162" s="158">
        <v>0</v>
      </c>
      <c r="AO162" s="158">
        <v>0</v>
      </c>
      <c r="AP162" s="324">
        <f t="shared" si="989"/>
        <v>0</v>
      </c>
      <c r="AQ162" s="157"/>
      <c r="AR162" s="158"/>
      <c r="AS162" s="158"/>
      <c r="AT162" s="324" t="str">
        <f t="shared" si="990"/>
        <v/>
      </c>
      <c r="AU162" s="157"/>
      <c r="AV162" s="158"/>
      <c r="AW162" s="158"/>
      <c r="AX162" s="324" t="str">
        <f t="shared" si="991"/>
        <v/>
      </c>
      <c r="AY162" s="327" t="str">
        <f t="shared" si="1051"/>
        <v/>
      </c>
      <c r="AZ162" s="161" t="str">
        <f t="shared" si="1051"/>
        <v/>
      </c>
      <c r="BA162" s="161" t="str">
        <f t="shared" si="1051"/>
        <v/>
      </c>
      <c r="BB162" s="324" t="str">
        <f t="shared" si="993"/>
        <v/>
      </c>
      <c r="BE162" s="379"/>
      <c r="BF162" s="132" t="s">
        <v>23</v>
      </c>
      <c r="BG162" s="328">
        <f t="shared" si="1052"/>
        <v>1170031.6269999975</v>
      </c>
      <c r="BH162" s="329">
        <f t="shared" si="1052"/>
        <v>1000912.299000002</v>
      </c>
      <c r="BI162" s="329">
        <f t="shared" si="1052"/>
        <v>161260.16899999828</v>
      </c>
      <c r="BJ162" s="324">
        <f t="shared" si="995"/>
        <v>0.13782547862699665</v>
      </c>
      <c r="BK162" s="328">
        <f t="shared" si="1053"/>
        <v>60826.48599999935</v>
      </c>
      <c r="BL162" s="329">
        <f t="shared" si="1053"/>
        <v>51142.873999999589</v>
      </c>
      <c r="BM162" s="329">
        <f t="shared" si="1053"/>
        <v>8939.1400000000012</v>
      </c>
      <c r="BN162" s="324">
        <f t="shared" si="997"/>
        <v>0.1469613089271686</v>
      </c>
      <c r="BO162" s="328">
        <f t="shared" si="1054"/>
        <v>27532.772499999999</v>
      </c>
      <c r="BP162" s="329">
        <f t="shared" si="1054"/>
        <v>26356.781500000001</v>
      </c>
      <c r="BQ162" s="329">
        <f t="shared" si="1054"/>
        <v>938.67650000000003</v>
      </c>
      <c r="BR162" s="324">
        <f t="shared" si="999"/>
        <v>3.4093061278154972E-2</v>
      </c>
      <c r="BS162" s="328" t="str">
        <f t="shared" si="1055"/>
        <v/>
      </c>
      <c r="BT162" s="329" t="str">
        <f t="shared" si="1055"/>
        <v/>
      </c>
      <c r="BU162" s="329" t="str">
        <f t="shared" si="1055"/>
        <v/>
      </c>
      <c r="BV162" s="324" t="str">
        <f t="shared" si="1001"/>
        <v/>
      </c>
      <c r="BW162" s="328" t="str">
        <f t="shared" si="1056"/>
        <v/>
      </c>
      <c r="BX162" s="329" t="str">
        <f t="shared" si="1056"/>
        <v/>
      </c>
      <c r="BY162" s="329" t="str">
        <f t="shared" si="1056"/>
        <v/>
      </c>
      <c r="BZ162" s="324" t="str">
        <f t="shared" si="1003"/>
        <v/>
      </c>
      <c r="CA162" s="327" t="str">
        <f t="shared" si="1057"/>
        <v/>
      </c>
      <c r="CB162" s="161" t="str">
        <f t="shared" si="1057"/>
        <v/>
      </c>
      <c r="CC162" s="161" t="str">
        <f t="shared" si="1057"/>
        <v/>
      </c>
      <c r="CD162" s="324" t="str">
        <f t="shared" si="1005"/>
        <v/>
      </c>
    </row>
    <row r="163" spans="1:82" ht="15">
      <c r="A163" s="379"/>
      <c r="B163" s="133" t="s">
        <v>24</v>
      </c>
      <c r="C163" s="330">
        <f t="shared" ref="C163:E163" si="1058">IF(COUNT(C160:C162)=0,"",SUM(C160:C162))</f>
        <v>2874262.4140000632</v>
      </c>
      <c r="D163" s="168">
        <f t="shared" si="1058"/>
        <v>2567330.6199999992</v>
      </c>
      <c r="E163" s="168">
        <f t="shared" si="1058"/>
        <v>291177.2319999974</v>
      </c>
      <c r="F163" s="331">
        <f t="shared" si="980"/>
        <v>0.10130502718948715</v>
      </c>
      <c r="G163" s="330">
        <f t="shared" ref="G163:I163" si="1059">IF(COUNT(G160:G162)=0,"",SUM(G160:G162))</f>
        <v>176642.77399999581</v>
      </c>
      <c r="H163" s="168">
        <f t="shared" si="1059"/>
        <v>154071.20099999759</v>
      </c>
      <c r="I163" s="168">
        <f t="shared" si="1059"/>
        <v>21436.313000000006</v>
      </c>
      <c r="J163" s="331">
        <f t="shared" si="981"/>
        <v>0.12135403285729941</v>
      </c>
      <c r="K163" s="330">
        <f t="shared" ref="K163:M163" si="1060">IF(COUNT(K160:K162)=0,"",SUM(K160:K162))</f>
        <v>75889.988500000007</v>
      </c>
      <c r="L163" s="168">
        <f t="shared" si="1060"/>
        <v>73485.865000000005</v>
      </c>
      <c r="M163" s="168">
        <f t="shared" si="1060"/>
        <v>2325.2184999999999</v>
      </c>
      <c r="N163" s="331">
        <f t="shared" si="982"/>
        <v>3.0639331299938195E-2</v>
      </c>
      <c r="O163" s="330">
        <f t="shared" ref="O163:Q163" si="1061">IF(COUNT(O160:O162)=0,"",SUM(O160:O162))</f>
        <v>148905.1189434996</v>
      </c>
      <c r="P163" s="168">
        <f t="shared" si="1061"/>
        <v>148905.1189434996</v>
      </c>
      <c r="Q163" s="168">
        <f t="shared" si="1061"/>
        <v>0</v>
      </c>
      <c r="R163" s="331">
        <f t="shared" si="983"/>
        <v>0</v>
      </c>
      <c r="S163" s="330">
        <f t="shared" ref="S163:U163" si="1062">IF(COUNT(S160:S162)=0,"",SUM(S160:S162))</f>
        <v>27473.57180174996</v>
      </c>
      <c r="T163" s="168">
        <f t="shared" si="1062"/>
        <v>27473.57180174996</v>
      </c>
      <c r="U163" s="168">
        <f t="shared" si="1062"/>
        <v>0</v>
      </c>
      <c r="V163" s="331">
        <f t="shared" si="984"/>
        <v>0</v>
      </c>
      <c r="W163" s="332">
        <f t="shared" ref="W163:Y163" si="1063">IF(COUNT(W160:W162)=0,"",SUM(W160:W162))</f>
        <v>2274080.0647453042</v>
      </c>
      <c r="X163" s="167">
        <f t="shared" si="1063"/>
        <v>2062798.2432452459</v>
      </c>
      <c r="Y163" s="167">
        <f t="shared" si="1063"/>
        <v>200625.2069999986</v>
      </c>
      <c r="Z163" s="331">
        <f t="shared" si="986"/>
        <v>8.8222578488004341E-2</v>
      </c>
      <c r="AC163" s="379"/>
      <c r="AD163" s="133" t="s">
        <v>24</v>
      </c>
      <c r="AE163" s="330">
        <f t="shared" ref="AE163:AG163" si="1064">IF(COUNT(AE160:AE162)=0,"",SUM(AE160:AE162))</f>
        <v>640042.76599998737</v>
      </c>
      <c r="AF163" s="168">
        <f t="shared" si="1064"/>
        <v>476458.35799999919</v>
      </c>
      <c r="AG163" s="168">
        <f t="shared" si="1064"/>
        <v>155285.21199999849</v>
      </c>
      <c r="AH163" s="331">
        <f t="shared" si="987"/>
        <v>0.24261693163172404</v>
      </c>
      <c r="AI163" s="330">
        <f t="shared" ref="AI163:AK163" si="1065">IF(COUNT(AI160:AI162)=0,"",SUM(AI160:AI162))</f>
        <v>44678.84400000023</v>
      </c>
      <c r="AJ163" s="168">
        <f t="shared" si="1065"/>
        <v>38728.22000000011</v>
      </c>
      <c r="AK163" s="168">
        <f t="shared" si="1065"/>
        <v>5746.7779999999948</v>
      </c>
      <c r="AL163" s="331">
        <f t="shared" si="988"/>
        <v>0.12862414255838769</v>
      </c>
      <c r="AM163" s="330">
        <f t="shared" ref="AM163:AO163" si="1066">IF(COUNT(AM160:AM162)=0,"",SUM(AM160:AM162))</f>
        <v>0</v>
      </c>
      <c r="AN163" s="168">
        <f t="shared" si="1066"/>
        <v>0</v>
      </c>
      <c r="AO163" s="168">
        <f t="shared" si="1066"/>
        <v>0</v>
      </c>
      <c r="AP163" s="331">
        <f t="shared" si="989"/>
        <v>0</v>
      </c>
      <c r="AQ163" s="330">
        <f t="shared" ref="AQ163:AS163" si="1067">IF(COUNT(AQ160:AQ162)=0,"",SUM(AQ160:AQ162))</f>
        <v>2000.4516419999991</v>
      </c>
      <c r="AR163" s="168">
        <f t="shared" si="1067"/>
        <v>2000.4516419999991</v>
      </c>
      <c r="AS163" s="168">
        <f t="shared" si="1067"/>
        <v>0</v>
      </c>
      <c r="AT163" s="331">
        <f t="shared" si="990"/>
        <v>0</v>
      </c>
      <c r="AU163" s="330">
        <f t="shared" ref="AU163:AW163" si="1068">IF(COUNT(AU160:AU162)=0,"",SUM(AU160:AU162))</f>
        <v>66477.064129000035</v>
      </c>
      <c r="AV163" s="168">
        <f t="shared" si="1068"/>
        <v>66477.064129000035</v>
      </c>
      <c r="AW163" s="168">
        <f t="shared" si="1068"/>
        <v>0</v>
      </c>
      <c r="AX163" s="331">
        <f t="shared" si="991"/>
        <v>0</v>
      </c>
      <c r="AY163" s="332">
        <f t="shared" ref="AY163:BA163" si="1069">IF(COUNT(AY160:AY162)=0,"",SUM(AY160:AY162))</f>
        <v>523902.04277099459</v>
      </c>
      <c r="AZ163" s="167">
        <f t="shared" si="1069"/>
        <v>413720.27277099807</v>
      </c>
      <c r="BA163" s="167">
        <f t="shared" si="1069"/>
        <v>104207.560999999</v>
      </c>
      <c r="BB163" s="331">
        <f t="shared" si="993"/>
        <v>0.19890657507046539</v>
      </c>
      <c r="BE163" s="379"/>
      <c r="BF163" s="133" t="s">
        <v>24</v>
      </c>
      <c r="BG163" s="330">
        <f t="shared" ref="BG163:BI163" si="1070">IF(COUNT(BG160:BG162)=0,"",SUM(BG160:BG162))</f>
        <v>3514305.1800000505</v>
      </c>
      <c r="BH163" s="168">
        <f t="shared" si="1070"/>
        <v>3043788.9779999983</v>
      </c>
      <c r="BI163" s="168">
        <f t="shared" si="1070"/>
        <v>446462.44399999583</v>
      </c>
      <c r="BJ163" s="331">
        <f t="shared" si="995"/>
        <v>0.12704145517606683</v>
      </c>
      <c r="BK163" s="330">
        <f t="shared" ref="BK163:BM163" si="1071">IF(COUNT(BK160:BK162)=0,"",SUM(BK160:BK162))</f>
        <v>221321.61799999606</v>
      </c>
      <c r="BL163" s="168">
        <f t="shared" si="1071"/>
        <v>192799.4209999977</v>
      </c>
      <c r="BM163" s="168">
        <f t="shared" si="1071"/>
        <v>27183.091</v>
      </c>
      <c r="BN163" s="331">
        <f t="shared" si="997"/>
        <v>0.12282167122056954</v>
      </c>
      <c r="BO163" s="330">
        <f t="shared" ref="BO163:BQ163" si="1072">IF(COUNT(BO160:BO162)=0,"",SUM(BO160:BO162))</f>
        <v>75889.988500000007</v>
      </c>
      <c r="BP163" s="168">
        <f t="shared" si="1072"/>
        <v>73485.865000000005</v>
      </c>
      <c r="BQ163" s="168">
        <f t="shared" si="1072"/>
        <v>2325.2184999999999</v>
      </c>
      <c r="BR163" s="331">
        <f t="shared" si="999"/>
        <v>3.0639331299938195E-2</v>
      </c>
      <c r="BS163" s="330">
        <f t="shared" ref="BS163:BU163" si="1073">IF(COUNT(BS160:BS162)=0,"",SUM(BS160:BS162))</f>
        <v>150905.5705854996</v>
      </c>
      <c r="BT163" s="168">
        <f t="shared" si="1073"/>
        <v>150905.5705854996</v>
      </c>
      <c r="BU163" s="168">
        <f t="shared" si="1073"/>
        <v>0</v>
      </c>
      <c r="BV163" s="331">
        <f t="shared" si="1001"/>
        <v>0</v>
      </c>
      <c r="BW163" s="330">
        <f t="shared" ref="BW163:BY163" si="1074">IF(COUNT(BW160:BW162)=0,"",SUM(BW160:BW162))</f>
        <v>93950.635930749995</v>
      </c>
      <c r="BX163" s="168">
        <f t="shared" si="1074"/>
        <v>93950.635930749995</v>
      </c>
      <c r="BY163" s="168">
        <f t="shared" si="1074"/>
        <v>0</v>
      </c>
      <c r="BZ163" s="331">
        <f t="shared" si="1003"/>
        <v>0</v>
      </c>
      <c r="CA163" s="332">
        <f t="shared" ref="CA163:CC163" si="1075">IF(COUNT(CA160:CA162)=0,"",SUM(CA160:CA162))</f>
        <v>2797982.107516299</v>
      </c>
      <c r="CB163" s="167">
        <f t="shared" si="1075"/>
        <v>2476518.516016244</v>
      </c>
      <c r="CC163" s="167">
        <f t="shared" si="1075"/>
        <v>304832.7679999976</v>
      </c>
      <c r="CD163" s="331">
        <f t="shared" si="1005"/>
        <v>0.10894736145063853</v>
      </c>
    </row>
    <row r="164" spans="1:82">
      <c r="A164" s="379"/>
      <c r="B164" s="130" t="s">
        <v>25</v>
      </c>
      <c r="C164" s="171"/>
      <c r="D164" s="172"/>
      <c r="E164" s="172"/>
      <c r="F164" s="333" t="str">
        <f t="shared" si="980"/>
        <v/>
      </c>
      <c r="G164" s="171"/>
      <c r="H164" s="172"/>
      <c r="I164" s="172"/>
      <c r="J164" s="333" t="str">
        <f t="shared" si="981"/>
        <v/>
      </c>
      <c r="K164" s="171"/>
      <c r="L164" s="172"/>
      <c r="M164" s="172"/>
      <c r="N164" s="333" t="str">
        <f t="shared" si="982"/>
        <v/>
      </c>
      <c r="O164" s="171"/>
      <c r="P164" s="172"/>
      <c r="Q164" s="172"/>
      <c r="R164" s="333" t="str">
        <f t="shared" si="983"/>
        <v/>
      </c>
      <c r="S164" s="171"/>
      <c r="T164" s="172"/>
      <c r="U164" s="172"/>
      <c r="V164" s="333" t="str">
        <f t="shared" si="984"/>
        <v/>
      </c>
      <c r="W164" s="336" t="str">
        <f t="shared" ref="W164:Y166" si="1076">IF(COUNT(C164,G164,K164,O164,S164)&lt;5,"",SUM(C164,G164,K164,O164,S164))</f>
        <v/>
      </c>
      <c r="X164" s="175" t="str">
        <f t="shared" si="1076"/>
        <v/>
      </c>
      <c r="Y164" s="175" t="str">
        <f t="shared" si="1076"/>
        <v/>
      </c>
      <c r="Z164" s="333" t="str">
        <f t="shared" si="986"/>
        <v/>
      </c>
      <c r="AC164" s="379"/>
      <c r="AD164" s="130" t="s">
        <v>25</v>
      </c>
      <c r="AE164" s="171"/>
      <c r="AF164" s="172"/>
      <c r="AG164" s="172"/>
      <c r="AH164" s="333" t="str">
        <f t="shared" si="987"/>
        <v/>
      </c>
      <c r="AI164" s="171"/>
      <c r="AJ164" s="172"/>
      <c r="AK164" s="172"/>
      <c r="AL164" s="333" t="str">
        <f t="shared" si="988"/>
        <v/>
      </c>
      <c r="AM164" s="171">
        <v>0</v>
      </c>
      <c r="AN164" s="172">
        <v>0</v>
      </c>
      <c r="AO164" s="172">
        <v>0</v>
      </c>
      <c r="AP164" s="333">
        <f t="shared" si="989"/>
        <v>0</v>
      </c>
      <c r="AQ164" s="171"/>
      <c r="AR164" s="172"/>
      <c r="AS164" s="172"/>
      <c r="AT164" s="333" t="str">
        <f t="shared" si="990"/>
        <v/>
      </c>
      <c r="AU164" s="171"/>
      <c r="AV164" s="172"/>
      <c r="AW164" s="172"/>
      <c r="AX164" s="333" t="str">
        <f t="shared" si="991"/>
        <v/>
      </c>
      <c r="AY164" s="336" t="str">
        <f t="shared" ref="AY164:BA166" si="1077">IF(COUNT(AE164,AI164,AM164,AQ164,AU164)&lt;5,"",SUM(AE164,AI164,AM164,AQ164,AU164))</f>
        <v/>
      </c>
      <c r="AZ164" s="175" t="str">
        <f t="shared" si="1077"/>
        <v/>
      </c>
      <c r="BA164" s="175" t="str">
        <f t="shared" si="1077"/>
        <v/>
      </c>
      <c r="BB164" s="333" t="str">
        <f t="shared" si="993"/>
        <v/>
      </c>
      <c r="BE164" s="379"/>
      <c r="BF164" s="130" t="s">
        <v>25</v>
      </c>
      <c r="BG164" s="337" t="str">
        <f t="shared" ref="BG164:BI166" si="1078">IF(COUNT(C164, AE164)&lt;2, "", C164+AE164)</f>
        <v/>
      </c>
      <c r="BH164" s="338" t="str">
        <f t="shared" si="1078"/>
        <v/>
      </c>
      <c r="BI164" s="338" t="str">
        <f t="shared" si="1078"/>
        <v/>
      </c>
      <c r="BJ164" s="333" t="str">
        <f t="shared" si="995"/>
        <v/>
      </c>
      <c r="BK164" s="337" t="str">
        <f t="shared" ref="BK164:BM166" si="1079">IF(COUNT(G164, AI164)&lt;2, "", G164+AI164)</f>
        <v/>
      </c>
      <c r="BL164" s="338" t="str">
        <f t="shared" si="1079"/>
        <v/>
      </c>
      <c r="BM164" s="338" t="str">
        <f t="shared" si="1079"/>
        <v/>
      </c>
      <c r="BN164" s="333" t="str">
        <f t="shared" si="997"/>
        <v/>
      </c>
      <c r="BO164" s="337" t="str">
        <f t="shared" ref="BO164:BQ166" si="1080">IF(COUNT(K164, AM164)&lt;2, "", K164+AM164)</f>
        <v/>
      </c>
      <c r="BP164" s="338" t="str">
        <f t="shared" si="1080"/>
        <v/>
      </c>
      <c r="BQ164" s="338" t="str">
        <f t="shared" si="1080"/>
        <v/>
      </c>
      <c r="BR164" s="333" t="str">
        <f t="shared" si="999"/>
        <v/>
      </c>
      <c r="BS164" s="337" t="str">
        <f t="shared" ref="BS164:BU166" si="1081">IF(COUNT(O164, AQ164)&lt;2, "", O164+AQ164)</f>
        <v/>
      </c>
      <c r="BT164" s="338" t="str">
        <f t="shared" si="1081"/>
        <v/>
      </c>
      <c r="BU164" s="338" t="str">
        <f t="shared" si="1081"/>
        <v/>
      </c>
      <c r="BV164" s="333" t="str">
        <f t="shared" si="1001"/>
        <v/>
      </c>
      <c r="BW164" s="337" t="str">
        <f t="shared" ref="BW164:BY166" si="1082">IF(COUNT(S164, AU164)&lt;2, "", S164+AU164)</f>
        <v/>
      </c>
      <c r="BX164" s="338" t="str">
        <f t="shared" si="1082"/>
        <v/>
      </c>
      <c r="BY164" s="338" t="str">
        <f t="shared" si="1082"/>
        <v/>
      </c>
      <c r="BZ164" s="333" t="str">
        <f t="shared" si="1003"/>
        <v/>
      </c>
      <c r="CA164" s="336" t="str">
        <f t="shared" ref="CA164:CC166" si="1083">IF(COUNT(BG164,BK164,BO164,BS164,BW164)&lt;5,"",SUM(BG164,BK164,BO164,BS164,BW164))</f>
        <v/>
      </c>
      <c r="CB164" s="175" t="str">
        <f t="shared" si="1083"/>
        <v/>
      </c>
      <c r="CC164" s="175" t="str">
        <f t="shared" si="1083"/>
        <v/>
      </c>
      <c r="CD164" s="333" t="str">
        <f t="shared" si="1005"/>
        <v/>
      </c>
    </row>
    <row r="165" spans="1:82">
      <c r="A165" s="379"/>
      <c r="B165" s="131" t="s">
        <v>26</v>
      </c>
      <c r="C165" s="150"/>
      <c r="D165" s="151"/>
      <c r="E165" s="151"/>
      <c r="F165" s="318" t="str">
        <f t="shared" si="980"/>
        <v/>
      </c>
      <c r="G165" s="150"/>
      <c r="H165" s="151"/>
      <c r="I165" s="151"/>
      <c r="J165" s="318" t="str">
        <f t="shared" si="981"/>
        <v/>
      </c>
      <c r="K165" s="150"/>
      <c r="L165" s="151"/>
      <c r="M165" s="151"/>
      <c r="N165" s="318" t="str">
        <f t="shared" si="982"/>
        <v/>
      </c>
      <c r="O165" s="150"/>
      <c r="P165" s="151"/>
      <c r="Q165" s="151"/>
      <c r="R165" s="318" t="str">
        <f t="shared" si="983"/>
        <v/>
      </c>
      <c r="S165" s="150"/>
      <c r="T165" s="151"/>
      <c r="U165" s="151"/>
      <c r="V165" s="318" t="str">
        <f t="shared" si="984"/>
        <v/>
      </c>
      <c r="W165" s="321" t="str">
        <f t="shared" si="1076"/>
        <v/>
      </c>
      <c r="X165" s="154" t="str">
        <f t="shared" si="1076"/>
        <v/>
      </c>
      <c r="Y165" s="154" t="str">
        <f t="shared" si="1076"/>
        <v/>
      </c>
      <c r="Z165" s="318" t="str">
        <f t="shared" si="986"/>
        <v/>
      </c>
      <c r="AC165" s="379"/>
      <c r="AD165" s="131" t="s">
        <v>26</v>
      </c>
      <c r="AE165" s="150"/>
      <c r="AF165" s="151"/>
      <c r="AG165" s="151"/>
      <c r="AH165" s="318" t="str">
        <f t="shared" si="987"/>
        <v/>
      </c>
      <c r="AI165" s="150"/>
      <c r="AJ165" s="151"/>
      <c r="AK165" s="151"/>
      <c r="AL165" s="318" t="str">
        <f t="shared" si="988"/>
        <v/>
      </c>
      <c r="AM165" s="150">
        <v>0</v>
      </c>
      <c r="AN165" s="151">
        <v>0</v>
      </c>
      <c r="AO165" s="151">
        <v>0</v>
      </c>
      <c r="AP165" s="318">
        <f t="shared" si="989"/>
        <v>0</v>
      </c>
      <c r="AQ165" s="150"/>
      <c r="AR165" s="151"/>
      <c r="AS165" s="151"/>
      <c r="AT165" s="318" t="str">
        <f t="shared" si="990"/>
        <v/>
      </c>
      <c r="AU165" s="150"/>
      <c r="AV165" s="151"/>
      <c r="AW165" s="151"/>
      <c r="AX165" s="318" t="str">
        <f t="shared" si="991"/>
        <v/>
      </c>
      <c r="AY165" s="321" t="str">
        <f t="shared" si="1077"/>
        <v/>
      </c>
      <c r="AZ165" s="154" t="str">
        <f t="shared" si="1077"/>
        <v/>
      </c>
      <c r="BA165" s="154" t="str">
        <f t="shared" si="1077"/>
        <v/>
      </c>
      <c r="BB165" s="318" t="str">
        <f t="shared" si="993"/>
        <v/>
      </c>
      <c r="BE165" s="379"/>
      <c r="BF165" s="131" t="s">
        <v>26</v>
      </c>
      <c r="BG165" s="322" t="str">
        <f t="shared" si="1078"/>
        <v/>
      </c>
      <c r="BH165" s="323" t="str">
        <f t="shared" si="1078"/>
        <v/>
      </c>
      <c r="BI165" s="323" t="str">
        <f t="shared" si="1078"/>
        <v/>
      </c>
      <c r="BJ165" s="318" t="str">
        <f t="shared" si="995"/>
        <v/>
      </c>
      <c r="BK165" s="322" t="str">
        <f t="shared" si="1079"/>
        <v/>
      </c>
      <c r="BL165" s="323" t="str">
        <f t="shared" si="1079"/>
        <v/>
      </c>
      <c r="BM165" s="323" t="str">
        <f t="shared" si="1079"/>
        <v/>
      </c>
      <c r="BN165" s="318" t="str">
        <f t="shared" si="997"/>
        <v/>
      </c>
      <c r="BO165" s="322" t="str">
        <f t="shared" si="1080"/>
        <v/>
      </c>
      <c r="BP165" s="323" t="str">
        <f t="shared" si="1080"/>
        <v/>
      </c>
      <c r="BQ165" s="323" t="str">
        <f t="shared" si="1080"/>
        <v/>
      </c>
      <c r="BR165" s="318" t="str">
        <f t="shared" si="999"/>
        <v/>
      </c>
      <c r="BS165" s="322" t="str">
        <f t="shared" si="1081"/>
        <v/>
      </c>
      <c r="BT165" s="323" t="str">
        <f t="shared" si="1081"/>
        <v/>
      </c>
      <c r="BU165" s="323" t="str">
        <f t="shared" si="1081"/>
        <v/>
      </c>
      <c r="BV165" s="318" t="str">
        <f t="shared" si="1001"/>
        <v/>
      </c>
      <c r="BW165" s="322" t="str">
        <f t="shared" si="1082"/>
        <v/>
      </c>
      <c r="BX165" s="323" t="str">
        <f t="shared" si="1082"/>
        <v/>
      </c>
      <c r="BY165" s="323" t="str">
        <f t="shared" si="1082"/>
        <v/>
      </c>
      <c r="BZ165" s="318" t="str">
        <f t="shared" si="1003"/>
        <v/>
      </c>
      <c r="CA165" s="321" t="str">
        <f t="shared" si="1083"/>
        <v/>
      </c>
      <c r="CB165" s="154" t="str">
        <f t="shared" si="1083"/>
        <v/>
      </c>
      <c r="CC165" s="154" t="str">
        <f t="shared" si="1083"/>
        <v/>
      </c>
      <c r="CD165" s="318" t="str">
        <f t="shared" si="1005"/>
        <v/>
      </c>
    </row>
    <row r="166" spans="1:82">
      <c r="A166" s="379"/>
      <c r="B166" s="132" t="s">
        <v>27</v>
      </c>
      <c r="C166" s="157"/>
      <c r="D166" s="158"/>
      <c r="E166" s="158"/>
      <c r="F166" s="324" t="str">
        <f t="shared" si="980"/>
        <v/>
      </c>
      <c r="G166" s="157"/>
      <c r="H166" s="158"/>
      <c r="I166" s="158"/>
      <c r="J166" s="324" t="str">
        <f t="shared" si="981"/>
        <v/>
      </c>
      <c r="K166" s="157"/>
      <c r="L166" s="158"/>
      <c r="M166" s="158"/>
      <c r="N166" s="324" t="str">
        <f t="shared" si="982"/>
        <v/>
      </c>
      <c r="O166" s="157"/>
      <c r="P166" s="158"/>
      <c r="Q166" s="158"/>
      <c r="R166" s="324" t="str">
        <f t="shared" si="983"/>
        <v/>
      </c>
      <c r="S166" s="157"/>
      <c r="T166" s="158"/>
      <c r="U166" s="158"/>
      <c r="V166" s="324" t="str">
        <f t="shared" si="984"/>
        <v/>
      </c>
      <c r="W166" s="327" t="str">
        <f t="shared" si="1076"/>
        <v/>
      </c>
      <c r="X166" s="161" t="str">
        <f t="shared" si="1076"/>
        <v/>
      </c>
      <c r="Y166" s="161" t="str">
        <f t="shared" si="1076"/>
        <v/>
      </c>
      <c r="Z166" s="324" t="str">
        <f t="shared" si="986"/>
        <v/>
      </c>
      <c r="AC166" s="379"/>
      <c r="AD166" s="132" t="s">
        <v>27</v>
      </c>
      <c r="AE166" s="157"/>
      <c r="AF166" s="158"/>
      <c r="AG166" s="158"/>
      <c r="AH166" s="324" t="str">
        <f t="shared" si="987"/>
        <v/>
      </c>
      <c r="AI166" s="157"/>
      <c r="AJ166" s="158"/>
      <c r="AK166" s="158"/>
      <c r="AL166" s="324" t="str">
        <f t="shared" si="988"/>
        <v/>
      </c>
      <c r="AM166" s="157">
        <v>0</v>
      </c>
      <c r="AN166" s="158">
        <v>0</v>
      </c>
      <c r="AO166" s="158">
        <v>0</v>
      </c>
      <c r="AP166" s="324">
        <f t="shared" si="989"/>
        <v>0</v>
      </c>
      <c r="AQ166" s="157"/>
      <c r="AR166" s="158"/>
      <c r="AS166" s="158"/>
      <c r="AT166" s="324" t="str">
        <f t="shared" si="990"/>
        <v/>
      </c>
      <c r="AU166" s="157"/>
      <c r="AV166" s="158"/>
      <c r="AW166" s="158"/>
      <c r="AX166" s="324" t="str">
        <f t="shared" si="991"/>
        <v/>
      </c>
      <c r="AY166" s="327" t="str">
        <f t="shared" si="1077"/>
        <v/>
      </c>
      <c r="AZ166" s="161" t="str">
        <f t="shared" si="1077"/>
        <v/>
      </c>
      <c r="BA166" s="161" t="str">
        <f t="shared" si="1077"/>
        <v/>
      </c>
      <c r="BB166" s="324" t="str">
        <f t="shared" si="993"/>
        <v/>
      </c>
      <c r="BE166" s="379"/>
      <c r="BF166" s="132" t="s">
        <v>27</v>
      </c>
      <c r="BG166" s="328" t="str">
        <f t="shared" si="1078"/>
        <v/>
      </c>
      <c r="BH166" s="329" t="str">
        <f t="shared" si="1078"/>
        <v/>
      </c>
      <c r="BI166" s="329" t="str">
        <f t="shared" si="1078"/>
        <v/>
      </c>
      <c r="BJ166" s="324" t="str">
        <f t="shared" si="995"/>
        <v/>
      </c>
      <c r="BK166" s="328" t="str">
        <f t="shared" si="1079"/>
        <v/>
      </c>
      <c r="BL166" s="329" t="str">
        <f t="shared" si="1079"/>
        <v/>
      </c>
      <c r="BM166" s="329" t="str">
        <f t="shared" si="1079"/>
        <v/>
      </c>
      <c r="BN166" s="324" t="str">
        <f t="shared" si="997"/>
        <v/>
      </c>
      <c r="BO166" s="328" t="str">
        <f t="shared" si="1080"/>
        <v/>
      </c>
      <c r="BP166" s="329" t="str">
        <f t="shared" si="1080"/>
        <v/>
      </c>
      <c r="BQ166" s="329" t="str">
        <f t="shared" si="1080"/>
        <v/>
      </c>
      <c r="BR166" s="324" t="str">
        <f t="shared" si="999"/>
        <v/>
      </c>
      <c r="BS166" s="328" t="str">
        <f t="shared" si="1081"/>
        <v/>
      </c>
      <c r="BT166" s="329" t="str">
        <f t="shared" si="1081"/>
        <v/>
      </c>
      <c r="BU166" s="329" t="str">
        <f t="shared" si="1081"/>
        <v/>
      </c>
      <c r="BV166" s="324" t="str">
        <f t="shared" si="1001"/>
        <v/>
      </c>
      <c r="BW166" s="328" t="str">
        <f t="shared" si="1082"/>
        <v/>
      </c>
      <c r="BX166" s="329" t="str">
        <f t="shared" si="1082"/>
        <v/>
      </c>
      <c r="BY166" s="329" t="str">
        <f t="shared" si="1082"/>
        <v/>
      </c>
      <c r="BZ166" s="324" t="str">
        <f t="shared" si="1003"/>
        <v/>
      </c>
      <c r="CA166" s="327" t="str">
        <f t="shared" si="1083"/>
        <v/>
      </c>
      <c r="CB166" s="161" t="str">
        <f t="shared" si="1083"/>
        <v/>
      </c>
      <c r="CC166" s="161" t="str">
        <f t="shared" si="1083"/>
        <v/>
      </c>
      <c r="CD166" s="324" t="str">
        <f t="shared" si="1005"/>
        <v/>
      </c>
    </row>
    <row r="167" spans="1:82" ht="15">
      <c r="A167" s="379"/>
      <c r="B167" s="133" t="s">
        <v>28</v>
      </c>
      <c r="C167" s="330" t="str">
        <f t="shared" ref="C167:E167" si="1084">IF(COUNT(C164:C166)=0,"",SUM(C164:C166))</f>
        <v/>
      </c>
      <c r="D167" s="168" t="str">
        <f t="shared" si="1084"/>
        <v/>
      </c>
      <c r="E167" s="168" t="str">
        <f t="shared" si="1084"/>
        <v/>
      </c>
      <c r="F167" s="331" t="str">
        <f t="shared" si="980"/>
        <v/>
      </c>
      <c r="G167" s="330" t="str">
        <f t="shared" ref="G167:I167" si="1085">IF(COUNT(G164:G166)=0,"",SUM(G164:G166))</f>
        <v/>
      </c>
      <c r="H167" s="168" t="str">
        <f t="shared" si="1085"/>
        <v/>
      </c>
      <c r="I167" s="168" t="str">
        <f t="shared" si="1085"/>
        <v/>
      </c>
      <c r="J167" s="331" t="str">
        <f t="shared" si="981"/>
        <v/>
      </c>
      <c r="K167" s="330" t="str">
        <f t="shared" ref="K167:M167" si="1086">IF(COUNT(K164:K166)=0,"",SUM(K164:K166))</f>
        <v/>
      </c>
      <c r="L167" s="168" t="str">
        <f t="shared" si="1086"/>
        <v/>
      </c>
      <c r="M167" s="168" t="str">
        <f t="shared" si="1086"/>
        <v/>
      </c>
      <c r="N167" s="331" t="str">
        <f t="shared" si="982"/>
        <v/>
      </c>
      <c r="O167" s="330" t="str">
        <f t="shared" ref="O167:Q167" si="1087">IF(COUNT(O164:O166)=0,"",SUM(O164:O166))</f>
        <v/>
      </c>
      <c r="P167" s="168" t="str">
        <f t="shared" si="1087"/>
        <v/>
      </c>
      <c r="Q167" s="168" t="str">
        <f t="shared" si="1087"/>
        <v/>
      </c>
      <c r="R167" s="331" t="str">
        <f t="shared" si="983"/>
        <v/>
      </c>
      <c r="S167" s="330" t="str">
        <f t="shared" ref="S167:U167" si="1088">IF(COUNT(S164:S166)=0,"",SUM(S164:S166))</f>
        <v/>
      </c>
      <c r="T167" s="168" t="str">
        <f t="shared" si="1088"/>
        <v/>
      </c>
      <c r="U167" s="168" t="str">
        <f t="shared" si="1088"/>
        <v/>
      </c>
      <c r="V167" s="331" t="str">
        <f t="shared" si="984"/>
        <v/>
      </c>
      <c r="W167" s="332" t="str">
        <f t="shared" ref="W167:Y167" si="1089">IF(COUNT(W164:W166)=0,"",SUM(W164:W166))</f>
        <v/>
      </c>
      <c r="X167" s="167" t="str">
        <f t="shared" si="1089"/>
        <v/>
      </c>
      <c r="Y167" s="167" t="str">
        <f t="shared" si="1089"/>
        <v/>
      </c>
      <c r="Z167" s="331" t="str">
        <f t="shared" si="986"/>
        <v/>
      </c>
      <c r="AC167" s="379"/>
      <c r="AD167" s="133" t="s">
        <v>28</v>
      </c>
      <c r="AE167" s="330" t="str">
        <f t="shared" ref="AE167:AG167" si="1090">IF(COUNT(AE164:AE166)=0,"",SUM(AE164:AE166))</f>
        <v/>
      </c>
      <c r="AF167" s="168" t="str">
        <f t="shared" si="1090"/>
        <v/>
      </c>
      <c r="AG167" s="168" t="str">
        <f t="shared" si="1090"/>
        <v/>
      </c>
      <c r="AH167" s="331" t="str">
        <f t="shared" si="987"/>
        <v/>
      </c>
      <c r="AI167" s="330" t="str">
        <f t="shared" ref="AI167:AK167" si="1091">IF(COUNT(AI164:AI166)=0,"",SUM(AI164:AI166))</f>
        <v/>
      </c>
      <c r="AJ167" s="168" t="str">
        <f t="shared" si="1091"/>
        <v/>
      </c>
      <c r="AK167" s="168" t="str">
        <f t="shared" si="1091"/>
        <v/>
      </c>
      <c r="AL167" s="331" t="str">
        <f t="shared" si="988"/>
        <v/>
      </c>
      <c r="AM167" s="330">
        <f t="shared" ref="AM167:AO167" si="1092">IF(COUNT(AM164:AM166)=0,"",SUM(AM164:AM166))</f>
        <v>0</v>
      </c>
      <c r="AN167" s="168">
        <f t="shared" si="1092"/>
        <v>0</v>
      </c>
      <c r="AO167" s="168">
        <f t="shared" si="1092"/>
        <v>0</v>
      </c>
      <c r="AP167" s="331">
        <f t="shared" si="989"/>
        <v>0</v>
      </c>
      <c r="AQ167" s="330" t="str">
        <f t="shared" ref="AQ167:AS167" si="1093">IF(COUNT(AQ164:AQ166)=0,"",SUM(AQ164:AQ166))</f>
        <v/>
      </c>
      <c r="AR167" s="168" t="str">
        <f t="shared" si="1093"/>
        <v/>
      </c>
      <c r="AS167" s="168" t="str">
        <f t="shared" si="1093"/>
        <v/>
      </c>
      <c r="AT167" s="331" t="str">
        <f t="shared" si="990"/>
        <v/>
      </c>
      <c r="AU167" s="330" t="str">
        <f t="shared" ref="AU167:AW167" si="1094">IF(COUNT(AU164:AU166)=0,"",SUM(AU164:AU166))</f>
        <v/>
      </c>
      <c r="AV167" s="168" t="str">
        <f t="shared" si="1094"/>
        <v/>
      </c>
      <c r="AW167" s="168" t="str">
        <f t="shared" si="1094"/>
        <v/>
      </c>
      <c r="AX167" s="331" t="str">
        <f t="shared" si="991"/>
        <v/>
      </c>
      <c r="AY167" s="332" t="str">
        <f t="shared" ref="AY167:BA167" si="1095">IF(COUNT(AY164:AY166)=0,"",SUM(AY164:AY166))</f>
        <v/>
      </c>
      <c r="AZ167" s="167" t="str">
        <f t="shared" si="1095"/>
        <v/>
      </c>
      <c r="BA167" s="167" t="str">
        <f t="shared" si="1095"/>
        <v/>
      </c>
      <c r="BB167" s="331" t="str">
        <f t="shared" si="993"/>
        <v/>
      </c>
      <c r="BE167" s="379"/>
      <c r="BF167" s="133" t="s">
        <v>28</v>
      </c>
      <c r="BG167" s="330" t="str">
        <f t="shared" ref="BG167:BI167" si="1096">IF(COUNT(BG164:BG166)=0,"",SUM(BG164:BG166))</f>
        <v/>
      </c>
      <c r="BH167" s="168" t="str">
        <f t="shared" si="1096"/>
        <v/>
      </c>
      <c r="BI167" s="168" t="str">
        <f t="shared" si="1096"/>
        <v/>
      </c>
      <c r="BJ167" s="331" t="str">
        <f t="shared" si="995"/>
        <v/>
      </c>
      <c r="BK167" s="330" t="str">
        <f t="shared" ref="BK167:BM167" si="1097">IF(COUNT(BK164:BK166)=0,"",SUM(BK164:BK166))</f>
        <v/>
      </c>
      <c r="BL167" s="168" t="str">
        <f t="shared" si="1097"/>
        <v/>
      </c>
      <c r="BM167" s="168" t="str">
        <f t="shared" si="1097"/>
        <v/>
      </c>
      <c r="BN167" s="331" t="str">
        <f t="shared" si="997"/>
        <v/>
      </c>
      <c r="BO167" s="330" t="str">
        <f t="shared" ref="BO167:BQ167" si="1098">IF(COUNT(BO164:BO166)=0,"",SUM(BO164:BO166))</f>
        <v/>
      </c>
      <c r="BP167" s="168" t="str">
        <f t="shared" si="1098"/>
        <v/>
      </c>
      <c r="BQ167" s="168" t="str">
        <f t="shared" si="1098"/>
        <v/>
      </c>
      <c r="BR167" s="331" t="str">
        <f t="shared" si="999"/>
        <v/>
      </c>
      <c r="BS167" s="330" t="str">
        <f t="shared" ref="BS167:BU167" si="1099">IF(COUNT(BS164:BS166)=0,"",SUM(BS164:BS166))</f>
        <v/>
      </c>
      <c r="BT167" s="168" t="str">
        <f t="shared" si="1099"/>
        <v/>
      </c>
      <c r="BU167" s="168" t="str">
        <f t="shared" si="1099"/>
        <v/>
      </c>
      <c r="BV167" s="331" t="str">
        <f t="shared" si="1001"/>
        <v/>
      </c>
      <c r="BW167" s="330" t="str">
        <f t="shared" ref="BW167:BY167" si="1100">IF(COUNT(BW164:BW166)=0,"",SUM(BW164:BW166))</f>
        <v/>
      </c>
      <c r="BX167" s="168" t="str">
        <f t="shared" si="1100"/>
        <v/>
      </c>
      <c r="BY167" s="168" t="str">
        <f t="shared" si="1100"/>
        <v/>
      </c>
      <c r="BZ167" s="331" t="str">
        <f t="shared" si="1003"/>
        <v/>
      </c>
      <c r="CA167" s="332" t="str">
        <f t="shared" ref="CA167:CC167" si="1101">IF(COUNT(CA164:CA166)=0,"",SUM(CA164:CA166))</f>
        <v/>
      </c>
      <c r="CB167" s="167" t="str">
        <f t="shared" si="1101"/>
        <v/>
      </c>
      <c r="CC167" s="167" t="str">
        <f t="shared" si="1101"/>
        <v/>
      </c>
      <c r="CD167" s="331" t="str">
        <f t="shared" si="1005"/>
        <v/>
      </c>
    </row>
    <row r="168" spans="1:82" ht="15.75" thickBot="1">
      <c r="A168" s="380"/>
      <c r="B168" s="134" t="s">
        <v>55</v>
      </c>
      <c r="C168" s="339">
        <f t="shared" ref="C168:E168" si="1102">SUM(C167,C163,C159,C155)</f>
        <v>8645339.2190001775</v>
      </c>
      <c r="D168" s="181">
        <f t="shared" si="1102"/>
        <v>7962764.3270001039</v>
      </c>
      <c r="E168" s="181">
        <f t="shared" si="1102"/>
        <v>644701.68899999629</v>
      </c>
      <c r="F168" s="340">
        <f t="shared" si="980"/>
        <v>7.4572168039758566E-2</v>
      </c>
      <c r="G168" s="339">
        <f t="shared" ref="G168:I168" si="1103">SUM(G167,G163,G159,G155)</f>
        <v>345983.67999999237</v>
      </c>
      <c r="H168" s="181">
        <f t="shared" si="1103"/>
        <v>310457.38799999357</v>
      </c>
      <c r="I168" s="181">
        <f t="shared" si="1103"/>
        <v>34118.611000000004</v>
      </c>
      <c r="J168" s="340">
        <f t="shared" si="981"/>
        <v>9.8613353670325601E-2</v>
      </c>
      <c r="K168" s="339">
        <f t="shared" ref="K168:M168" si="1104">SUM(K167,K163,K159,K155)</f>
        <v>224063.302</v>
      </c>
      <c r="L168" s="181">
        <f t="shared" si="1104"/>
        <v>216505.62200000003</v>
      </c>
      <c r="M168" s="181">
        <f t="shared" si="1104"/>
        <v>9378.9385000000002</v>
      </c>
      <c r="N168" s="340">
        <f t="shared" si="982"/>
        <v>4.1858432042566257E-2</v>
      </c>
      <c r="O168" s="339">
        <f t="shared" ref="O168:Q168" si="1105">SUM(O167,O163,O159,O155)</f>
        <v>544494.53882674931</v>
      </c>
      <c r="P168" s="181">
        <f t="shared" si="1105"/>
        <v>544494.53882674931</v>
      </c>
      <c r="Q168" s="181">
        <f t="shared" si="1105"/>
        <v>0</v>
      </c>
      <c r="R168" s="340">
        <f t="shared" si="983"/>
        <v>0</v>
      </c>
      <c r="S168" s="339">
        <f t="shared" ref="S168:U168" si="1106">SUM(S167,S163,S159,S155)</f>
        <v>349168.89902849996</v>
      </c>
      <c r="T168" s="181">
        <f t="shared" si="1106"/>
        <v>349168.89902849996</v>
      </c>
      <c r="U168" s="181">
        <f t="shared" si="1106"/>
        <v>0</v>
      </c>
      <c r="V168" s="340">
        <f t="shared" si="984"/>
        <v>0</v>
      </c>
      <c r="W168" s="339">
        <f t="shared" ref="W168:Y168" si="1107">SUM(W167,W163,W159,W155)</f>
        <v>9079955.8363554142</v>
      </c>
      <c r="X168" s="181">
        <f t="shared" si="1107"/>
        <v>8474922.6413553469</v>
      </c>
      <c r="Y168" s="181">
        <f t="shared" si="1107"/>
        <v>573885.68199999759</v>
      </c>
      <c r="Z168" s="340">
        <f t="shared" si="986"/>
        <v>6.3203576354656413E-2</v>
      </c>
      <c r="AC168" s="380"/>
      <c r="AD168" s="134" t="s">
        <v>55</v>
      </c>
      <c r="AE168" s="339">
        <f t="shared" ref="AE168:AG168" si="1108">SUM(AE167,AE163,AE159,AE155)</f>
        <v>1962649.564999976</v>
      </c>
      <c r="AF168" s="181">
        <f t="shared" si="1108"/>
        <v>1650592.7679999913</v>
      </c>
      <c r="AG168" s="181">
        <f t="shared" si="1108"/>
        <v>295096.42299999867</v>
      </c>
      <c r="AH168" s="340">
        <f t="shared" si="987"/>
        <v>0.15035614521434054</v>
      </c>
      <c r="AI168" s="339">
        <f t="shared" ref="AI168:AK168" si="1109">SUM(AI167,AI163,AI159,AI155)</f>
        <v>119144.83300000045</v>
      </c>
      <c r="AJ168" s="181">
        <f t="shared" si="1109"/>
        <v>109331.35900000036</v>
      </c>
      <c r="AK168" s="181">
        <f t="shared" si="1109"/>
        <v>9111.027999999993</v>
      </c>
      <c r="AL168" s="340">
        <f t="shared" si="988"/>
        <v>7.6470189857078888E-2</v>
      </c>
      <c r="AM168" s="339">
        <f t="shared" ref="AM168:AO168" si="1110">SUM(AM167,AM163,AM159,AM155)</f>
        <v>0</v>
      </c>
      <c r="AN168" s="181">
        <f t="shared" si="1110"/>
        <v>0</v>
      </c>
      <c r="AO168" s="181">
        <f t="shared" si="1110"/>
        <v>0</v>
      </c>
      <c r="AP168" s="340">
        <f t="shared" si="989"/>
        <v>0</v>
      </c>
      <c r="AQ168" s="339">
        <f t="shared" ref="AQ168:AS168" si="1111">SUM(AQ167,AQ163,AQ159,AQ155)</f>
        <v>8739.2778769999968</v>
      </c>
      <c r="AR168" s="181">
        <f t="shared" si="1111"/>
        <v>8739.2778769999968</v>
      </c>
      <c r="AS168" s="181">
        <f t="shared" si="1111"/>
        <v>0</v>
      </c>
      <c r="AT168" s="340">
        <f t="shared" si="990"/>
        <v>0</v>
      </c>
      <c r="AU168" s="339">
        <f t="shared" ref="AU168:AW168" si="1112">SUM(AU167,AU163,AU159,AU155)</f>
        <v>245870.32603400009</v>
      </c>
      <c r="AV168" s="181">
        <f t="shared" si="1112"/>
        <v>245870.32603400009</v>
      </c>
      <c r="AW168" s="181">
        <f t="shared" si="1112"/>
        <v>0</v>
      </c>
      <c r="AX168" s="340">
        <f t="shared" si="991"/>
        <v>0</v>
      </c>
      <c r="AY168" s="339">
        <f t="shared" ref="AY168:BA168" si="1113">SUM(AY167,AY163,AY159,AY155)</f>
        <v>2107106.9189109835</v>
      </c>
      <c r="AZ168" s="181">
        <f t="shared" si="1113"/>
        <v>1844589.9099109904</v>
      </c>
      <c r="BA168" s="181">
        <f t="shared" si="1113"/>
        <v>247383.02199999921</v>
      </c>
      <c r="BB168" s="340">
        <f t="shared" si="993"/>
        <v>0.11740411451349334</v>
      </c>
      <c r="BE168" s="380"/>
      <c r="BF168" s="134" t="s">
        <v>55</v>
      </c>
      <c r="BG168" s="339">
        <f t="shared" ref="BG168:BI168" si="1114">SUM(BG167,BG163,BG159,BG155)</f>
        <v>10607988.784000151</v>
      </c>
      <c r="BH168" s="181">
        <f t="shared" si="1114"/>
        <v>9613357.0950000957</v>
      </c>
      <c r="BI168" s="181">
        <f t="shared" si="1114"/>
        <v>939798.11199999496</v>
      </c>
      <c r="BJ168" s="340">
        <f t="shared" si="995"/>
        <v>8.859343002110602E-2</v>
      </c>
      <c r="BK168" s="339">
        <f t="shared" ref="BK168:BM168" si="1115">SUM(BK167,BK163,BK159,BK155)</f>
        <v>465128.51299999282</v>
      </c>
      <c r="BL168" s="181">
        <f t="shared" si="1115"/>
        <v>419788.74699999392</v>
      </c>
      <c r="BM168" s="181">
        <f t="shared" si="1115"/>
        <v>43229.639000000003</v>
      </c>
      <c r="BN168" s="340">
        <f t="shared" si="997"/>
        <v>9.294127922018118E-2</v>
      </c>
      <c r="BO168" s="339">
        <f t="shared" ref="BO168:BQ168" si="1116">SUM(BO167,BO163,BO159,BO155)</f>
        <v>224063.302</v>
      </c>
      <c r="BP168" s="181">
        <f t="shared" si="1116"/>
        <v>216505.62200000003</v>
      </c>
      <c r="BQ168" s="181">
        <f t="shared" si="1116"/>
        <v>9378.9385000000002</v>
      </c>
      <c r="BR168" s="340">
        <f t="shared" si="999"/>
        <v>4.1858432042566257E-2</v>
      </c>
      <c r="BS168" s="339">
        <f t="shared" ref="BS168:BU168" si="1117">SUM(BS167,BS163,BS159,BS155)</f>
        <v>553233.81670374935</v>
      </c>
      <c r="BT168" s="181">
        <f t="shared" si="1117"/>
        <v>553233.81670374935</v>
      </c>
      <c r="BU168" s="181">
        <f t="shared" si="1117"/>
        <v>0</v>
      </c>
      <c r="BV168" s="340">
        <f t="shared" si="1001"/>
        <v>0</v>
      </c>
      <c r="BW168" s="339">
        <f t="shared" ref="BW168:BY168" si="1118">SUM(BW167,BW163,BW159,BW155)</f>
        <v>595039.22506249999</v>
      </c>
      <c r="BX168" s="181">
        <f t="shared" si="1118"/>
        <v>595039.22506249999</v>
      </c>
      <c r="BY168" s="181">
        <f t="shared" si="1118"/>
        <v>0</v>
      </c>
      <c r="BZ168" s="340">
        <f t="shared" si="1003"/>
        <v>0</v>
      </c>
      <c r="CA168" s="339">
        <f t="shared" ref="CA168:CC168" si="1119">SUM(CA167,CA163,CA159,CA155)</f>
        <v>11187062.755266398</v>
      </c>
      <c r="CB168" s="181">
        <f t="shared" si="1119"/>
        <v>10319512.551266337</v>
      </c>
      <c r="CC168" s="181">
        <f t="shared" si="1119"/>
        <v>821268.70399999677</v>
      </c>
      <c r="CD168" s="340">
        <f t="shared" si="1005"/>
        <v>7.3412362294417097E-2</v>
      </c>
    </row>
    <row r="169" spans="1:82">
      <c r="A169" t="s">
        <v>405</v>
      </c>
    </row>
    <row r="170" spans="1:82">
      <c r="A170" s="341" t="s">
        <v>406</v>
      </c>
    </row>
  </sheetData>
  <mergeCells count="192">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25"/>
  <sheetData>
    <row r="2" spans="1:1">
      <c r="A2" t="s">
        <v>351</v>
      </c>
    </row>
    <row r="3" spans="1:1" ht="15">
      <c r="A3" s="305" t="s">
        <v>368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Summary_Prc2023</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2023-10-17T13:25:01Z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